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erekT\Documents\Szakfelelős\Tantervek\Tanterv_mód_2023\"/>
    </mc:Choice>
  </mc:AlternateContent>
  <bookViews>
    <workbookView xWindow="0" yWindow="0" windowWidth="28800" windowHeight="12300"/>
  </bookViews>
  <sheets>
    <sheet name="SZAK" sheetId="7" r:id="rId1"/>
    <sheet name="Vegyivédelmi_SPEC" sheetId="10" r:id="rId2"/>
    <sheet name="Tüzér_SPEC" sheetId="21" r:id="rId3"/>
    <sheet name="Harckocsizó_SPEC" sheetId="18" r:id="rId4"/>
    <sheet name="Felderítő_SPEC " sheetId="23" r:id="rId5"/>
    <sheet name="Lövész_SPEC" sheetId="13" r:id="rId6"/>
    <sheet name="Műszaki_SPEC " sheetId="20" r:id="rId7"/>
    <sheet name="Légvédelmi rakéta_SPEC  " sheetId="22" r:id="rId8"/>
  </sheets>
  <externalReferences>
    <externalReference r:id="rId9"/>
    <externalReference r:id="rId10"/>
  </externalReferences>
  <definedNames>
    <definedName name="_1A83.2_1" localSheetId="4">#REF!</definedName>
    <definedName name="_1A83.2_1" localSheetId="3">#REF!</definedName>
    <definedName name="_1A83.2_1" localSheetId="7">#REF!</definedName>
    <definedName name="_1A83.2_1" localSheetId="5">#REF!</definedName>
    <definedName name="_1A83.2_1" localSheetId="6">#REF!</definedName>
    <definedName name="_1A83.2_1" localSheetId="2">#REF!</definedName>
    <definedName name="_1A83.2_1">#REF!</definedName>
    <definedName name="_2A83.2_2" localSheetId="4">#REF!</definedName>
    <definedName name="_2A83.2_2" localSheetId="3">#REF!</definedName>
    <definedName name="_2A83.2_2" localSheetId="7">#REF!</definedName>
    <definedName name="_2A83.2_2" localSheetId="5">#REF!</definedName>
    <definedName name="_2A83.2_2" localSheetId="6">#REF!</definedName>
    <definedName name="_2A83.2_2" localSheetId="2">#REF!</definedName>
    <definedName name="_2A83.2_2">#REF!</definedName>
    <definedName name="_3A83.2_3" localSheetId="4">#REF!</definedName>
    <definedName name="_3A83.2_3" localSheetId="3">#REF!</definedName>
    <definedName name="_3A83.2_3" localSheetId="7">#REF!</definedName>
    <definedName name="_3A83.2_3" localSheetId="5">#REF!</definedName>
    <definedName name="_3A83.2_3" localSheetId="6">#REF!</definedName>
    <definedName name="_3A83.2_3" localSheetId="2">#REF!</definedName>
    <definedName name="_3A83.2_3">#REF!</definedName>
    <definedName name="_4A83.2_4" localSheetId="4">#REF!</definedName>
    <definedName name="_4A83.2_4" localSheetId="3">#REF!</definedName>
    <definedName name="_4A83.2_4" localSheetId="7">#REF!</definedName>
    <definedName name="_4A83.2_4" localSheetId="5">#REF!</definedName>
    <definedName name="_4A83.2_4" localSheetId="6">#REF!</definedName>
    <definedName name="_4A83.2_4" localSheetId="2">#REF!</definedName>
    <definedName name="_4A83.2_4">#REF!</definedName>
    <definedName name="A83.2" localSheetId="4">#REF!</definedName>
    <definedName name="A83.2" localSheetId="3">#REF!</definedName>
    <definedName name="A83.2" localSheetId="7">#REF!</definedName>
    <definedName name="A83.2" localSheetId="5">#REF!</definedName>
    <definedName name="A83.2" localSheetId="6">#REF!</definedName>
    <definedName name="A83.2" localSheetId="2">#REF!</definedName>
    <definedName name="A83.2" localSheetId="1">#REF!</definedName>
    <definedName name="A83.2">#REF!</definedName>
    <definedName name="Harckocsizó_spec" localSheetId="4">#REF!</definedName>
    <definedName name="Harckocsizó_spec" localSheetId="3">#REF!</definedName>
    <definedName name="Harckocsizó_spec" localSheetId="7">#REF!</definedName>
    <definedName name="Harckocsizó_spec" localSheetId="2">#REF!</definedName>
    <definedName name="Harckocsizó_spec">#REF!</definedName>
    <definedName name="másol" localSheetId="4">#REF!</definedName>
    <definedName name="másol" localSheetId="3">#REF!</definedName>
    <definedName name="másol" localSheetId="7">#REF!</definedName>
    <definedName name="másol" localSheetId="5">#REF!</definedName>
    <definedName name="másol" localSheetId="6">#REF!</definedName>
    <definedName name="másol" localSheetId="2">#REF!</definedName>
    <definedName name="másol">#REF!</definedName>
    <definedName name="_xlnm.Print_Area" localSheetId="4">'Felderítő_SPEC '!$A$1:$BE$64</definedName>
    <definedName name="_xlnm.Print_Area" localSheetId="3">Harckocsizó_SPEC!$A$1:$BE$62</definedName>
    <definedName name="_xlnm.Print_Area" localSheetId="7">'Légvédelmi rakéta_SPEC  '!$A$1:$BE$62</definedName>
    <definedName name="_xlnm.Print_Area" localSheetId="5">Lövész_SPEC!$A$1:$BE$64</definedName>
    <definedName name="_xlnm.Print_Area" localSheetId="6">'Műszaki_SPEC '!$A$1:$BE$69</definedName>
    <definedName name="_xlnm.Print_Area" localSheetId="0">SZAK!$A$1:$BE$177</definedName>
    <definedName name="_xlnm.Print_Area" localSheetId="2">Tüzér_SPEC!$A$1:$BE$64</definedName>
    <definedName name="_xlnm.Print_Area" localSheetId="1">Vegyivédelmi_SPEC!$A$1:$BE$64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60" i="7" l="1"/>
  <c r="BD60" i="7"/>
  <c r="BC60" i="7"/>
  <c r="BA54" i="7"/>
  <c r="BA55" i="7"/>
  <c r="BA56" i="7"/>
  <c r="BA57" i="7"/>
  <c r="BA58" i="7"/>
  <c r="BA59" i="7"/>
  <c r="BA60" i="7"/>
  <c r="AZ54" i="7"/>
  <c r="AZ55" i="7"/>
  <c r="AZ56" i="7"/>
  <c r="AZ57" i="7"/>
  <c r="AZ58" i="7"/>
  <c r="AZ59" i="7"/>
  <c r="AZ60" i="7"/>
  <c r="BB60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M54" i="7"/>
  <c r="M55" i="7"/>
  <c r="M56" i="7"/>
  <c r="M57" i="7"/>
  <c r="M58" i="7"/>
  <c r="M59" i="7"/>
  <c r="M60" i="7"/>
  <c r="AW59" i="7"/>
  <c r="AW61" i="7"/>
  <c r="AW62" i="7"/>
  <c r="AW63" i="7"/>
  <c r="AW64" i="7"/>
  <c r="AW65" i="7"/>
  <c r="AW66" i="7"/>
  <c r="AW67" i="7"/>
  <c r="AW68" i="7"/>
  <c r="BE59" i="7"/>
  <c r="BD59" i="7"/>
  <c r="BC59" i="7"/>
  <c r="BB59" i="7"/>
  <c r="AQ48" i="7"/>
  <c r="AQ49" i="7"/>
  <c r="AQ50" i="7"/>
  <c r="AQ51" i="7"/>
  <c r="AQ52" i="7"/>
  <c r="AQ53" i="7"/>
  <c r="AQ54" i="7"/>
  <c r="AQ55" i="7"/>
  <c r="AQ56" i="7"/>
  <c r="AQ57" i="7"/>
  <c r="AQ58" i="7"/>
  <c r="Y35" i="7"/>
  <c r="AE99" i="7" l="1"/>
  <c r="AE100" i="7"/>
  <c r="AE101" i="7"/>
  <c r="AC99" i="7"/>
  <c r="AC100" i="7"/>
  <c r="AC101" i="7"/>
  <c r="AK102" i="7"/>
  <c r="AK103" i="7"/>
  <c r="AK104" i="7"/>
  <c r="AK105" i="7"/>
  <c r="AK106" i="7"/>
  <c r="AI102" i="7"/>
  <c r="AI103" i="7"/>
  <c r="AI104" i="7"/>
  <c r="AI105" i="7"/>
  <c r="AI106" i="7"/>
  <c r="AE102" i="7"/>
  <c r="AE103" i="7"/>
  <c r="AE104" i="7"/>
  <c r="AE105" i="7"/>
  <c r="AE106" i="7"/>
  <c r="AE107" i="7"/>
  <c r="AC102" i="7"/>
  <c r="AC103" i="7"/>
  <c r="AC104" i="7"/>
  <c r="AC105" i="7"/>
  <c r="AC106" i="7"/>
  <c r="AC107" i="7"/>
  <c r="Y102" i="7"/>
  <c r="Y103" i="7"/>
  <c r="Y104" i="7"/>
  <c r="Y105" i="7"/>
  <c r="Y106" i="7"/>
  <c r="Y107" i="7"/>
  <c r="Y108" i="7"/>
  <c r="Y109" i="7"/>
  <c r="Y110" i="7"/>
  <c r="W102" i="7"/>
  <c r="W103" i="7"/>
  <c r="W104" i="7"/>
  <c r="W105" i="7"/>
  <c r="W106" i="7"/>
  <c r="W107" i="7"/>
  <c r="W108" i="7"/>
  <c r="W109" i="7"/>
  <c r="W110" i="7"/>
  <c r="W111" i="7"/>
  <c r="S102" i="7"/>
  <c r="S103" i="7"/>
  <c r="S104" i="7"/>
  <c r="S105" i="7"/>
  <c r="S106" i="7"/>
  <c r="S107" i="7"/>
  <c r="S108" i="7"/>
  <c r="S109" i="7"/>
  <c r="S110" i="7"/>
  <c r="Q98" i="7"/>
  <c r="Q102" i="7"/>
  <c r="Q103" i="7"/>
  <c r="Q104" i="7"/>
  <c r="Q105" i="7"/>
  <c r="Q106" i="7"/>
  <c r="Q107" i="7"/>
  <c r="Q108" i="7"/>
  <c r="Q109" i="7"/>
  <c r="Q110" i="7"/>
  <c r="M102" i="7"/>
  <c r="M103" i="7"/>
  <c r="M104" i="7"/>
  <c r="M105" i="7"/>
  <c r="M106" i="7"/>
  <c r="M107" i="7"/>
  <c r="M108" i="7"/>
  <c r="M109" i="7"/>
  <c r="M110" i="7"/>
  <c r="K102" i="7"/>
  <c r="K103" i="7"/>
  <c r="K104" i="7"/>
  <c r="K105" i="7"/>
  <c r="K106" i="7"/>
  <c r="K107" i="7"/>
  <c r="K108" i="7"/>
  <c r="K109" i="7"/>
  <c r="K110" i="7"/>
  <c r="K111" i="7"/>
  <c r="G98" i="7"/>
  <c r="G102" i="7"/>
  <c r="G103" i="7"/>
  <c r="G104" i="7"/>
  <c r="G105" i="7"/>
  <c r="G106" i="7"/>
  <c r="E98" i="7"/>
  <c r="E102" i="7"/>
  <c r="E103" i="7"/>
  <c r="E104" i="7"/>
  <c r="E105" i="7"/>
  <c r="E106" i="7"/>
  <c r="E86" i="7"/>
  <c r="E87" i="7"/>
  <c r="E88" i="7"/>
  <c r="E89" i="7"/>
  <c r="E90" i="7"/>
  <c r="E91" i="7"/>
  <c r="E92" i="7"/>
  <c r="M22" i="7" l="1"/>
  <c r="K22" i="7"/>
  <c r="G22" i="7"/>
  <c r="E22" i="7"/>
  <c r="S33" i="7"/>
  <c r="Q33" i="7"/>
  <c r="S35" i="7"/>
  <c r="Q35" i="7"/>
  <c r="Y36" i="7"/>
  <c r="W36" i="7"/>
  <c r="M36" i="7"/>
  <c r="G36" i="7"/>
  <c r="E36" i="7"/>
  <c r="M21" i="7" l="1"/>
  <c r="K21" i="7"/>
  <c r="M20" i="7"/>
  <c r="K20" i="7"/>
  <c r="M19" i="7"/>
  <c r="K19" i="7"/>
  <c r="M18" i="7"/>
  <c r="K18" i="7"/>
  <c r="M17" i="7"/>
  <c r="K17" i="7"/>
  <c r="M16" i="7"/>
  <c r="K16" i="7"/>
  <c r="M15" i="7"/>
  <c r="K15" i="7"/>
  <c r="AZ11" i="7" l="1"/>
  <c r="BE11" i="7"/>
  <c r="BD11" i="7"/>
  <c r="BC11" i="7"/>
  <c r="BB11" i="7"/>
  <c r="BA11" i="7"/>
  <c r="E11" i="7"/>
  <c r="E10" i="7" l="1"/>
  <c r="AC13" i="20" l="1"/>
  <c r="AE12" i="20"/>
  <c r="AC13" i="13"/>
  <c r="AE12" i="13"/>
  <c r="AC13" i="23"/>
  <c r="AE12" i="23"/>
  <c r="AC13" i="18"/>
  <c r="AE12" i="18"/>
  <c r="AC13" i="21"/>
  <c r="AE12" i="21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AW89" i="7"/>
  <c r="AU89" i="7"/>
  <c r="AQ89" i="7"/>
  <c r="AO89" i="7"/>
  <c r="AK89" i="7"/>
  <c r="AI89" i="7"/>
  <c r="AE89" i="7"/>
  <c r="AC89" i="7"/>
  <c r="Y89" i="7"/>
  <c r="W89" i="7"/>
  <c r="S89" i="7"/>
  <c r="Q89" i="7"/>
  <c r="M89" i="7"/>
  <c r="K89" i="7"/>
  <c r="AW90" i="7"/>
  <c r="AU90" i="7"/>
  <c r="AQ90" i="7"/>
  <c r="AO90" i="7"/>
  <c r="AK90" i="7"/>
  <c r="AI90" i="7"/>
  <c r="AE90" i="7"/>
  <c r="AC90" i="7"/>
  <c r="Y90" i="7"/>
  <c r="W90" i="7"/>
  <c r="S90" i="7"/>
  <c r="Q90" i="7"/>
  <c r="M90" i="7"/>
  <c r="K90" i="7"/>
  <c r="AW91" i="7"/>
  <c r="AU91" i="7"/>
  <c r="AQ91" i="7"/>
  <c r="AO91" i="7"/>
  <c r="AK91" i="7"/>
  <c r="AI91" i="7"/>
  <c r="AE91" i="7"/>
  <c r="AC91" i="7"/>
  <c r="Y91" i="7"/>
  <c r="W91" i="7"/>
  <c r="S91" i="7"/>
  <c r="Q91" i="7"/>
  <c r="M91" i="7"/>
  <c r="K91" i="7"/>
  <c r="AW92" i="7"/>
  <c r="AU92" i="7"/>
  <c r="AQ92" i="7"/>
  <c r="AO92" i="7"/>
  <c r="AK92" i="7"/>
  <c r="AI92" i="7"/>
  <c r="AE92" i="7"/>
  <c r="AC92" i="7"/>
  <c r="Y92" i="7"/>
  <c r="W92" i="7"/>
  <c r="S92" i="7"/>
  <c r="Q92" i="7"/>
  <c r="M92" i="7"/>
  <c r="K92" i="7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BE13" i="13"/>
  <c r="BD13" i="13"/>
  <c r="BC13" i="13"/>
  <c r="BB13" i="13"/>
  <c r="BA13" i="13"/>
  <c r="AZ13" i="13"/>
  <c r="AW13" i="13"/>
  <c r="AU13" i="13"/>
  <c r="AQ13" i="13"/>
  <c r="AO13" i="13"/>
  <c r="AK13" i="13"/>
  <c r="AI13" i="13"/>
  <c r="Y13" i="13"/>
  <c r="W13" i="13"/>
  <c r="S13" i="13"/>
  <c r="Q13" i="13"/>
  <c r="M13" i="13"/>
  <c r="K13" i="13"/>
  <c r="G13" i="13"/>
  <c r="E13" i="13"/>
  <c r="BE14" i="18"/>
  <c r="BD14" i="18"/>
  <c r="BC14" i="18"/>
  <c r="BB14" i="18"/>
  <c r="BA14" i="18"/>
  <c r="AZ14" i="18"/>
  <c r="AW14" i="18"/>
  <c r="AU14" i="18"/>
  <c r="AQ14" i="18"/>
  <c r="AO14" i="18"/>
  <c r="AK14" i="18"/>
  <c r="AI14" i="18"/>
  <c r="AE14" i="18"/>
  <c r="AC14" i="18"/>
  <c r="BE13" i="18"/>
  <c r="BD13" i="18"/>
  <c r="BC13" i="18"/>
  <c r="BB13" i="18"/>
  <c r="BA13" i="18"/>
  <c r="AZ13" i="18"/>
  <c r="AW13" i="18"/>
  <c r="AU13" i="18"/>
  <c r="AQ13" i="18"/>
  <c r="AO13" i="18"/>
  <c r="AK13" i="18"/>
  <c r="AI13" i="18"/>
  <c r="BE13" i="23"/>
  <c r="BD13" i="23"/>
  <c r="BC13" i="23"/>
  <c r="BB13" i="23"/>
  <c r="BA13" i="23"/>
  <c r="AZ13" i="23"/>
  <c r="AW13" i="23"/>
  <c r="AU13" i="23"/>
  <c r="AQ13" i="23"/>
  <c r="AO13" i="23"/>
  <c r="AK13" i="23"/>
  <c r="AI13" i="23"/>
  <c r="Y13" i="23"/>
  <c r="W13" i="23"/>
  <c r="S13" i="23"/>
  <c r="Q13" i="23"/>
  <c r="M13" i="23"/>
  <c r="K13" i="23"/>
  <c r="G13" i="23"/>
  <c r="E13" i="23"/>
  <c r="BE14" i="23"/>
  <c r="BD14" i="23"/>
  <c r="BC14" i="23"/>
  <c r="BB14" i="23"/>
  <c r="BA14" i="23"/>
  <c r="AZ14" i="23"/>
  <c r="AW14" i="23"/>
  <c r="AU14" i="23"/>
  <c r="AQ14" i="23"/>
  <c r="AO14" i="23"/>
  <c r="AK14" i="23"/>
  <c r="AI14" i="23"/>
  <c r="AE14" i="23"/>
  <c r="AC14" i="23"/>
  <c r="Y14" i="23"/>
  <c r="W14" i="23"/>
  <c r="S14" i="23"/>
  <c r="Q14" i="23"/>
  <c r="M14" i="23"/>
  <c r="K14" i="23"/>
  <c r="G14" i="23"/>
  <c r="E14" i="23"/>
  <c r="BE13" i="21"/>
  <c r="BD13" i="21"/>
  <c r="BC13" i="21"/>
  <c r="BB13" i="21"/>
  <c r="BA13" i="21"/>
  <c r="AZ13" i="21"/>
  <c r="AW13" i="21"/>
  <c r="AU13" i="21"/>
  <c r="AQ13" i="21"/>
  <c r="AO13" i="21"/>
  <c r="AK13" i="21"/>
  <c r="AI13" i="21"/>
  <c r="Y13" i="21"/>
  <c r="W13" i="21"/>
  <c r="S13" i="21"/>
  <c r="Q13" i="21"/>
  <c r="M13" i="21"/>
  <c r="K13" i="21"/>
  <c r="G13" i="21"/>
  <c r="E13" i="21"/>
  <c r="BE14" i="21"/>
  <c r="BD14" i="21"/>
  <c r="BC14" i="21"/>
  <c r="BB14" i="21"/>
  <c r="BA14" i="21"/>
  <c r="AZ14" i="21"/>
  <c r="AW14" i="21"/>
  <c r="AU14" i="21"/>
  <c r="AQ14" i="21"/>
  <c r="AO14" i="21"/>
  <c r="AK14" i="21"/>
  <c r="AI14" i="21"/>
  <c r="AE14" i="21"/>
  <c r="AC14" i="21"/>
  <c r="Y14" i="21"/>
  <c r="W14" i="21"/>
  <c r="S14" i="21"/>
  <c r="Q14" i="21"/>
  <c r="M14" i="21"/>
  <c r="K14" i="21"/>
  <c r="G14" i="21"/>
  <c r="E14" i="21"/>
  <c r="BE13" i="22"/>
  <c r="BD13" i="22"/>
  <c r="BC13" i="22"/>
  <c r="BB13" i="22"/>
  <c r="BA13" i="22"/>
  <c r="AZ13" i="22"/>
  <c r="AW13" i="22"/>
  <c r="AU13" i="22"/>
  <c r="AQ13" i="22"/>
  <c r="AO13" i="22"/>
  <c r="AK13" i="22"/>
  <c r="AI13" i="22"/>
  <c r="Y13" i="22"/>
  <c r="W13" i="22"/>
  <c r="S13" i="22"/>
  <c r="Q13" i="22"/>
  <c r="M13" i="22"/>
  <c r="K13" i="22"/>
  <c r="G13" i="22"/>
  <c r="E13" i="22"/>
  <c r="BE14" i="22"/>
  <c r="BD14" i="22"/>
  <c r="BC14" i="22"/>
  <c r="BB14" i="22"/>
  <c r="BA14" i="22"/>
  <c r="AZ14" i="22"/>
  <c r="AW14" i="22"/>
  <c r="AU14" i="22"/>
  <c r="AQ14" i="22"/>
  <c r="AO14" i="22"/>
  <c r="AK14" i="22"/>
  <c r="AI14" i="22"/>
  <c r="AE14" i="22"/>
  <c r="AC14" i="22"/>
  <c r="Y14" i="22"/>
  <c r="W14" i="22"/>
  <c r="S14" i="22"/>
  <c r="Q14" i="22"/>
  <c r="M14" i="22"/>
  <c r="K14" i="22"/>
  <c r="G14" i="22"/>
  <c r="E14" i="22"/>
  <c r="BE13" i="20"/>
  <c r="BD13" i="20"/>
  <c r="BC13" i="20"/>
  <c r="BB13" i="20"/>
  <c r="BA13" i="20"/>
  <c r="AZ13" i="20"/>
  <c r="AW13" i="20"/>
  <c r="AU13" i="20"/>
  <c r="AQ13" i="20"/>
  <c r="AO13" i="20"/>
  <c r="AK13" i="20"/>
  <c r="AI13" i="20"/>
  <c r="Y13" i="20"/>
  <c r="W13" i="20"/>
  <c r="S13" i="20"/>
  <c r="Q13" i="20"/>
  <c r="M13" i="20"/>
  <c r="K13" i="20"/>
  <c r="G13" i="20"/>
  <c r="E13" i="20"/>
  <c r="BE14" i="20"/>
  <c r="BD14" i="20"/>
  <c r="BC14" i="20"/>
  <c r="BB14" i="20"/>
  <c r="BA14" i="20"/>
  <c r="AZ14" i="20"/>
  <c r="AW14" i="20"/>
  <c r="AU14" i="20"/>
  <c r="AQ14" i="20"/>
  <c r="AO14" i="20"/>
  <c r="AK14" i="20"/>
  <c r="AI14" i="20"/>
  <c r="Y14" i="20"/>
  <c r="W14" i="20"/>
  <c r="S14" i="20"/>
  <c r="Q14" i="20"/>
  <c r="M14" i="20"/>
  <c r="K14" i="20"/>
  <c r="G14" i="20"/>
  <c r="E14" i="20"/>
  <c r="BE13" i="10"/>
  <c r="BD13" i="10"/>
  <c r="BC13" i="10"/>
  <c r="BB13" i="10"/>
  <c r="BA13" i="10"/>
  <c r="AZ13" i="10"/>
  <c r="AW13" i="10"/>
  <c r="AU13" i="10"/>
  <c r="AQ13" i="10"/>
  <c r="AO13" i="10"/>
  <c r="AK13" i="10"/>
  <c r="AI13" i="10"/>
  <c r="AC13" i="10"/>
  <c r="Y13" i="10"/>
  <c r="W13" i="10"/>
  <c r="S13" i="10"/>
  <c r="Q13" i="10"/>
  <c r="M13" i="10"/>
  <c r="K13" i="10"/>
  <c r="G13" i="10"/>
  <c r="E13" i="10"/>
  <c r="BE14" i="10"/>
  <c r="BD14" i="10"/>
  <c r="BC14" i="10"/>
  <c r="BB14" i="10"/>
  <c r="BA14" i="10"/>
  <c r="AZ14" i="10"/>
  <c r="AW14" i="10"/>
  <c r="AU14" i="10"/>
  <c r="AQ14" i="10"/>
  <c r="AO14" i="10"/>
  <c r="AK14" i="10"/>
  <c r="AI14" i="10"/>
  <c r="AE14" i="10"/>
  <c r="AC14" i="10"/>
  <c r="Y14" i="10"/>
  <c r="W14" i="10"/>
  <c r="S14" i="10"/>
  <c r="Q14" i="10"/>
  <c r="M14" i="10"/>
  <c r="K14" i="10"/>
  <c r="G14" i="10"/>
  <c r="E14" i="10"/>
  <c r="AE160" i="7" l="1"/>
  <c r="AC160" i="7"/>
  <c r="AE159" i="7"/>
  <c r="AC159" i="7"/>
  <c r="AE158" i="7"/>
  <c r="AC158" i="7"/>
  <c r="AW157" i="7"/>
  <c r="AU157" i="7"/>
  <c r="AQ157" i="7"/>
  <c r="AO157" i="7"/>
  <c r="AK157" i="7"/>
  <c r="AI157" i="7"/>
  <c r="AE157" i="7"/>
  <c r="AC157" i="7"/>
  <c r="Y157" i="7"/>
  <c r="W157" i="7"/>
  <c r="S157" i="7"/>
  <c r="Q157" i="7"/>
  <c r="M157" i="7"/>
  <c r="K157" i="7"/>
  <c r="G157" i="7"/>
  <c r="E157" i="7"/>
  <c r="BE63" i="7"/>
  <c r="BC63" i="7"/>
  <c r="BB63" i="7"/>
  <c r="BA63" i="7"/>
  <c r="AZ63" i="7"/>
  <c r="AU63" i="7"/>
  <c r="AQ63" i="7"/>
  <c r="AO63" i="7"/>
  <c r="AK63" i="7"/>
  <c r="AI63" i="7"/>
  <c r="AE63" i="7"/>
  <c r="AC63" i="7"/>
  <c r="Y63" i="7"/>
  <c r="W63" i="7"/>
  <c r="S63" i="7"/>
  <c r="Q63" i="7"/>
  <c r="M63" i="7"/>
  <c r="K63" i="7"/>
  <c r="G63" i="7"/>
  <c r="E63" i="7"/>
  <c r="BE62" i="7"/>
  <c r="BC62" i="7"/>
  <c r="BB62" i="7"/>
  <c r="BA62" i="7"/>
  <c r="AZ62" i="7"/>
  <c r="AU62" i="7"/>
  <c r="AQ62" i="7"/>
  <c r="AO62" i="7"/>
  <c r="AK62" i="7"/>
  <c r="AI62" i="7"/>
  <c r="AE62" i="7"/>
  <c r="AC62" i="7"/>
  <c r="Y62" i="7"/>
  <c r="W62" i="7"/>
  <c r="S62" i="7"/>
  <c r="Q62" i="7"/>
  <c r="M62" i="7"/>
  <c r="K62" i="7"/>
  <c r="G62" i="7"/>
  <c r="E62" i="7"/>
  <c r="BE61" i="7"/>
  <c r="BC61" i="7"/>
  <c r="BB61" i="7"/>
  <c r="BA61" i="7"/>
  <c r="AZ61" i="7"/>
  <c r="AU61" i="7"/>
  <c r="AQ61" i="7"/>
  <c r="AO61" i="7"/>
  <c r="AK61" i="7"/>
  <c r="AI61" i="7"/>
  <c r="AE61" i="7"/>
  <c r="AC61" i="7"/>
  <c r="Y61" i="7"/>
  <c r="W61" i="7"/>
  <c r="S61" i="7"/>
  <c r="Q61" i="7"/>
  <c r="M61" i="7"/>
  <c r="K61" i="7"/>
  <c r="G61" i="7"/>
  <c r="E61" i="7"/>
  <c r="K132" i="7" l="1"/>
  <c r="M132" i="7"/>
  <c r="K133" i="7"/>
  <c r="M133" i="7"/>
  <c r="K134" i="7"/>
  <c r="M134" i="7"/>
  <c r="K135" i="7"/>
  <c r="M135" i="7"/>
  <c r="K136" i="7"/>
  <c r="M136" i="7"/>
  <c r="K137" i="7"/>
  <c r="M137" i="7"/>
  <c r="K138" i="7"/>
  <c r="M138" i="7"/>
  <c r="K139" i="7"/>
  <c r="M139" i="7"/>
  <c r="K140" i="7"/>
  <c r="M140" i="7"/>
  <c r="K141" i="7"/>
  <c r="M141" i="7"/>
  <c r="AW140" i="7"/>
  <c r="AU140" i="7"/>
  <c r="AQ140" i="7"/>
  <c r="AO140" i="7"/>
  <c r="AK140" i="7"/>
  <c r="AI140" i="7"/>
  <c r="AE140" i="7"/>
  <c r="AC140" i="7"/>
  <c r="Y140" i="7"/>
  <c r="W140" i="7"/>
  <c r="S140" i="7"/>
  <c r="Q140" i="7"/>
  <c r="G140" i="7"/>
  <c r="E140" i="7"/>
  <c r="K156" i="7" l="1"/>
  <c r="M156" i="7"/>
  <c r="M142" i="7" l="1"/>
  <c r="K142" i="7"/>
  <c r="K143" i="7"/>
  <c r="M151" i="7"/>
  <c r="M152" i="7"/>
  <c r="M153" i="7"/>
  <c r="K151" i="7"/>
  <c r="K152" i="7"/>
  <c r="K153" i="7"/>
  <c r="M149" i="7"/>
  <c r="M150" i="7"/>
  <c r="M154" i="7"/>
  <c r="M155" i="7"/>
  <c r="AY61" i="22" l="1"/>
  <c r="AS61" i="22"/>
  <c r="AM61" i="22"/>
  <c r="AG61" i="22"/>
  <c r="AA61" i="22"/>
  <c r="U61" i="22"/>
  <c r="O61" i="22"/>
  <c r="I61" i="22"/>
  <c r="AY60" i="22"/>
  <c r="AS60" i="22"/>
  <c r="AM60" i="22"/>
  <c r="AG60" i="22"/>
  <c r="AA60" i="22"/>
  <c r="U60" i="22"/>
  <c r="O60" i="22"/>
  <c r="I60" i="22"/>
  <c r="AY59" i="22"/>
  <c r="AS59" i="22"/>
  <c r="AM59" i="22"/>
  <c r="AG59" i="22"/>
  <c r="AA59" i="22"/>
  <c r="U59" i="22"/>
  <c r="O59" i="22"/>
  <c r="I59" i="22"/>
  <c r="AY58" i="22"/>
  <c r="AS58" i="22"/>
  <c r="AM58" i="22"/>
  <c r="AG58" i="22"/>
  <c r="AA58" i="22"/>
  <c r="U58" i="22"/>
  <c r="O58" i="22"/>
  <c r="I58" i="22"/>
  <c r="AY57" i="22"/>
  <c r="AS57" i="22"/>
  <c r="AM57" i="22"/>
  <c r="AG57" i="22"/>
  <c r="AA57" i="22"/>
  <c r="U57" i="22"/>
  <c r="O57" i="22"/>
  <c r="I57" i="22"/>
  <c r="AY56" i="22"/>
  <c r="AS56" i="22"/>
  <c r="AM56" i="22"/>
  <c r="AG56" i="22"/>
  <c r="AA56" i="22"/>
  <c r="U56" i="22"/>
  <c r="O56" i="22"/>
  <c r="I56" i="22"/>
  <c r="AY55" i="22"/>
  <c r="AS55" i="22"/>
  <c r="AM55" i="22"/>
  <c r="AG55" i="22"/>
  <c r="AA55" i="22"/>
  <c r="U55" i="22"/>
  <c r="O55" i="22"/>
  <c r="I55" i="22"/>
  <c r="AY54" i="22"/>
  <c r="AS54" i="22"/>
  <c r="AM54" i="22"/>
  <c r="AG54" i="22"/>
  <c r="AA54" i="22"/>
  <c r="U54" i="22"/>
  <c r="O54" i="22"/>
  <c r="I54" i="22"/>
  <c r="AY53" i="22"/>
  <c r="AS53" i="22"/>
  <c r="AM53" i="22"/>
  <c r="AG53" i="22"/>
  <c r="AA53" i="22"/>
  <c r="U53" i="22"/>
  <c r="O53" i="22"/>
  <c r="I53" i="22"/>
  <c r="AY52" i="22"/>
  <c r="AS52" i="22"/>
  <c r="AM52" i="22"/>
  <c r="AG52" i="22"/>
  <c r="AA52" i="22"/>
  <c r="U52" i="22"/>
  <c r="O52" i="22"/>
  <c r="I52" i="22"/>
  <c r="AY51" i="22"/>
  <c r="AS51" i="22"/>
  <c r="AM51" i="22"/>
  <c r="AG51" i="22"/>
  <c r="AA51" i="22"/>
  <c r="U51" i="22"/>
  <c r="O51" i="22"/>
  <c r="I51" i="22"/>
  <c r="AY50" i="22"/>
  <c r="AS50" i="22"/>
  <c r="AM50" i="22"/>
  <c r="AM62" i="22" s="1"/>
  <c r="AG50" i="22"/>
  <c r="AA50" i="22"/>
  <c r="U50" i="22"/>
  <c r="U62" i="22" s="1"/>
  <c r="O50" i="22"/>
  <c r="I50" i="22"/>
  <c r="AW42" i="22"/>
  <c r="AV42" i="22"/>
  <c r="AU42" i="22"/>
  <c r="AT42" i="22"/>
  <c r="AP42" i="22"/>
  <c r="AQ42" i="22" s="1"/>
  <c r="AN42" i="22"/>
  <c r="AO42" i="22" s="1"/>
  <c r="AK42" i="22"/>
  <c r="AJ42" i="22"/>
  <c r="AI42" i="22"/>
  <c r="AH42" i="22"/>
  <c r="AD42" i="22"/>
  <c r="AE42" i="22" s="1"/>
  <c r="AB42" i="22"/>
  <c r="AC42" i="22" s="1"/>
  <c r="Y42" i="22"/>
  <c r="X42" i="22"/>
  <c r="W42" i="22"/>
  <c r="V42" i="22"/>
  <c r="R42" i="22"/>
  <c r="S42" i="22" s="1"/>
  <c r="P42" i="22"/>
  <c r="BA42" i="22" s="1"/>
  <c r="M42" i="22"/>
  <c r="L42" i="22"/>
  <c r="BC42" i="22" s="1"/>
  <c r="K42" i="22"/>
  <c r="J42" i="22"/>
  <c r="F42" i="22"/>
  <c r="G42" i="22" s="1"/>
  <c r="D42" i="22"/>
  <c r="E42" i="22" s="1"/>
  <c r="BE41" i="22"/>
  <c r="BC41" i="22"/>
  <c r="BB41" i="22"/>
  <c r="BA41" i="22"/>
  <c r="AZ41" i="22"/>
  <c r="AW41" i="22"/>
  <c r="AU41" i="22"/>
  <c r="AQ41" i="22"/>
  <c r="AO41" i="22"/>
  <c r="AK41" i="22"/>
  <c r="AI41" i="22"/>
  <c r="AE41" i="22"/>
  <c r="AC41" i="22"/>
  <c r="Y41" i="22"/>
  <c r="W41" i="22"/>
  <c r="S41" i="22"/>
  <c r="Q41" i="22"/>
  <c r="M41" i="22"/>
  <c r="K41" i="22"/>
  <c r="G41" i="22"/>
  <c r="E41" i="22"/>
  <c r="BE40" i="22"/>
  <c r="BC40" i="22"/>
  <c r="BB40" i="22"/>
  <c r="BA40" i="22"/>
  <c r="AZ40" i="22"/>
  <c r="AW40" i="22"/>
  <c r="AU40" i="22"/>
  <c r="AQ40" i="22"/>
  <c r="AO40" i="22"/>
  <c r="AK40" i="22"/>
  <c r="AI40" i="22"/>
  <c r="AE40" i="22"/>
  <c r="AC40" i="22"/>
  <c r="Y40" i="22"/>
  <c r="W40" i="22"/>
  <c r="S40" i="22"/>
  <c r="Q40" i="22"/>
  <c r="M40" i="22"/>
  <c r="K40" i="22"/>
  <c r="G40" i="22"/>
  <c r="E40" i="22"/>
  <c r="BE39" i="22"/>
  <c r="BC39" i="22"/>
  <c r="BB39" i="22"/>
  <c r="BA39" i="22"/>
  <c r="AZ39" i="22"/>
  <c r="AW39" i="22"/>
  <c r="AU39" i="22"/>
  <c r="AQ39" i="22"/>
  <c r="AO39" i="22"/>
  <c r="AK39" i="22"/>
  <c r="AI39" i="22"/>
  <c r="AE39" i="22"/>
  <c r="AC39" i="22"/>
  <c r="Y39" i="22"/>
  <c r="W39" i="22"/>
  <c r="S39" i="22"/>
  <c r="Q39" i="22"/>
  <c r="M39" i="22"/>
  <c r="K39" i="22"/>
  <c r="G39" i="22"/>
  <c r="E39" i="22"/>
  <c r="AX36" i="22"/>
  <c r="AV36" i="22"/>
  <c r="AT36" i="22"/>
  <c r="AR36" i="22"/>
  <c r="AP36" i="22"/>
  <c r="AN36" i="22"/>
  <c r="AL36" i="22"/>
  <c r="AJ36" i="22"/>
  <c r="AH36" i="22"/>
  <c r="AF36" i="22"/>
  <c r="AD36" i="22"/>
  <c r="AB36" i="22"/>
  <c r="Z36" i="22"/>
  <c r="X36" i="22"/>
  <c r="V36" i="22"/>
  <c r="T36" i="22"/>
  <c r="R36" i="22"/>
  <c r="P36" i="22"/>
  <c r="N36" i="22"/>
  <c r="L36" i="22"/>
  <c r="J36" i="22"/>
  <c r="H36" i="22"/>
  <c r="F36" i="22"/>
  <c r="D36" i="22"/>
  <c r="BE35" i="22"/>
  <c r="BD35" i="22"/>
  <c r="BC35" i="22"/>
  <c r="BB35" i="22"/>
  <c r="BA35" i="22"/>
  <c r="AZ35" i="22"/>
  <c r="AW35" i="22"/>
  <c r="AU35" i="22"/>
  <c r="AQ35" i="22"/>
  <c r="AO35" i="22"/>
  <c r="AK35" i="22"/>
  <c r="AI35" i="22"/>
  <c r="AE35" i="22"/>
  <c r="AC35" i="22"/>
  <c r="Y35" i="22"/>
  <c r="W35" i="22"/>
  <c r="S35" i="22"/>
  <c r="Q35" i="22"/>
  <c r="M35" i="22"/>
  <c r="K35" i="22"/>
  <c r="G35" i="22"/>
  <c r="E35" i="22"/>
  <c r="BE34" i="22"/>
  <c r="BD34" i="22"/>
  <c r="BC34" i="22"/>
  <c r="BB34" i="22"/>
  <c r="BA34" i="22"/>
  <c r="AZ34" i="22"/>
  <c r="AW34" i="22"/>
  <c r="AU34" i="22"/>
  <c r="AQ34" i="22"/>
  <c r="AO34" i="22"/>
  <c r="AK34" i="22"/>
  <c r="AI34" i="22"/>
  <c r="AE34" i="22"/>
  <c r="AC34" i="22"/>
  <c r="Y34" i="22"/>
  <c r="W34" i="22"/>
  <c r="S34" i="22"/>
  <c r="Q34" i="22"/>
  <c r="M34" i="22"/>
  <c r="K34" i="22"/>
  <c r="G34" i="22"/>
  <c r="E34" i="22"/>
  <c r="BE33" i="22"/>
  <c r="BD33" i="22"/>
  <c r="BC33" i="22"/>
  <c r="BB33" i="22"/>
  <c r="BA33" i="22"/>
  <c r="AZ33" i="22"/>
  <c r="AW33" i="22"/>
  <c r="AU33" i="22"/>
  <c r="AQ33" i="22"/>
  <c r="AO33" i="22"/>
  <c r="AK33" i="22"/>
  <c r="AI33" i="22"/>
  <c r="AE33" i="22"/>
  <c r="AC33" i="22"/>
  <c r="Y33" i="22"/>
  <c r="W33" i="22"/>
  <c r="S33" i="22"/>
  <c r="Q33" i="22"/>
  <c r="M33" i="22"/>
  <c r="K33" i="22"/>
  <c r="G33" i="22"/>
  <c r="E33" i="22"/>
  <c r="BE32" i="22"/>
  <c r="BD32" i="22"/>
  <c r="BC32" i="22"/>
  <c r="BB32" i="22"/>
  <c r="BA32" i="22"/>
  <c r="AZ32" i="22"/>
  <c r="AW32" i="22"/>
  <c r="AU32" i="22"/>
  <c r="AQ32" i="22"/>
  <c r="AO32" i="22"/>
  <c r="AK32" i="22"/>
  <c r="AI32" i="22"/>
  <c r="AE32" i="22"/>
  <c r="AC32" i="22"/>
  <c r="Y32" i="22"/>
  <c r="W32" i="22"/>
  <c r="S32" i="22"/>
  <c r="Q32" i="22"/>
  <c r="M32" i="22"/>
  <c r="K32" i="22"/>
  <c r="G32" i="22"/>
  <c r="E32" i="22"/>
  <c r="BE31" i="22"/>
  <c r="BD31" i="22"/>
  <c r="BC31" i="22"/>
  <c r="BB31" i="22"/>
  <c r="BA31" i="22"/>
  <c r="AZ31" i="22"/>
  <c r="AW31" i="22"/>
  <c r="AU31" i="22"/>
  <c r="AQ31" i="22"/>
  <c r="AO31" i="22"/>
  <c r="AK31" i="22"/>
  <c r="AI31" i="22"/>
  <c r="AE31" i="22"/>
  <c r="AC31" i="22"/>
  <c r="Y31" i="22"/>
  <c r="W31" i="22"/>
  <c r="S31" i="22"/>
  <c r="Q31" i="22"/>
  <c r="M31" i="22"/>
  <c r="K31" i="22"/>
  <c r="G31" i="22"/>
  <c r="E31" i="22"/>
  <c r="BE30" i="22"/>
  <c r="BD30" i="22"/>
  <c r="BC30" i="22"/>
  <c r="BB30" i="22"/>
  <c r="BA30" i="22"/>
  <c r="AZ30" i="22"/>
  <c r="AW30" i="22"/>
  <c r="AU30" i="22"/>
  <c r="AQ30" i="22"/>
  <c r="AO30" i="22"/>
  <c r="AK30" i="22"/>
  <c r="AI30" i="22"/>
  <c r="AE30" i="22"/>
  <c r="AC30" i="22"/>
  <c r="Y30" i="22"/>
  <c r="W30" i="22"/>
  <c r="S30" i="22"/>
  <c r="Q30" i="22"/>
  <c r="M30" i="22"/>
  <c r="K30" i="22"/>
  <c r="G30" i="22"/>
  <c r="E30" i="22"/>
  <c r="BE29" i="22"/>
  <c r="BD29" i="22"/>
  <c r="BC29" i="22"/>
  <c r="BB29" i="22"/>
  <c r="BA29" i="22"/>
  <c r="AZ29" i="22"/>
  <c r="AW29" i="22"/>
  <c r="AU29" i="22"/>
  <c r="AQ29" i="22"/>
  <c r="AO29" i="22"/>
  <c r="AK29" i="22"/>
  <c r="AI29" i="22"/>
  <c r="AE29" i="22"/>
  <c r="AC29" i="22"/>
  <c r="Y29" i="22"/>
  <c r="W29" i="22"/>
  <c r="S29" i="22"/>
  <c r="Q29" i="22"/>
  <c r="M29" i="22"/>
  <c r="K29" i="22"/>
  <c r="G29" i="22"/>
  <c r="E29" i="22"/>
  <c r="BE28" i="22"/>
  <c r="BD28" i="22"/>
  <c r="BC28" i="22"/>
  <c r="BB28" i="22"/>
  <c r="BA28" i="22"/>
  <c r="AZ28" i="22"/>
  <c r="AW28" i="22"/>
  <c r="AU28" i="22"/>
  <c r="AQ28" i="22"/>
  <c r="AO28" i="22"/>
  <c r="AK28" i="22"/>
  <c r="AI28" i="22"/>
  <c r="AE28" i="22"/>
  <c r="AC28" i="22"/>
  <c r="Y28" i="22"/>
  <c r="W28" i="22"/>
  <c r="S28" i="22"/>
  <c r="Q28" i="22"/>
  <c r="M28" i="22"/>
  <c r="K28" i="22"/>
  <c r="G28" i="22"/>
  <c r="E28" i="22"/>
  <c r="BE27" i="22"/>
  <c r="BD27" i="22"/>
  <c r="BC27" i="22"/>
  <c r="BB27" i="22"/>
  <c r="BA27" i="22"/>
  <c r="AZ27" i="22"/>
  <c r="AW27" i="22"/>
  <c r="AU27" i="22"/>
  <c r="AQ27" i="22"/>
  <c r="AO27" i="22"/>
  <c r="AK27" i="22"/>
  <c r="AI27" i="22"/>
  <c r="AE27" i="22"/>
  <c r="AC27" i="22"/>
  <c r="Y27" i="22"/>
  <c r="W27" i="22"/>
  <c r="S27" i="22"/>
  <c r="Q27" i="22"/>
  <c r="M27" i="22"/>
  <c r="K27" i="22"/>
  <c r="G27" i="22"/>
  <c r="E27" i="22"/>
  <c r="BE26" i="22"/>
  <c r="BD26" i="22"/>
  <c r="BC26" i="22"/>
  <c r="BB26" i="22"/>
  <c r="BA26" i="22"/>
  <c r="AZ26" i="22"/>
  <c r="AQ26" i="22"/>
  <c r="AO26" i="22"/>
  <c r="AK26" i="22"/>
  <c r="AI26" i="22"/>
  <c r="AE26" i="22"/>
  <c r="AC26" i="22"/>
  <c r="Y26" i="22"/>
  <c r="W26" i="22"/>
  <c r="S26" i="22"/>
  <c r="Q26" i="22"/>
  <c r="M26" i="22"/>
  <c r="K26" i="22"/>
  <c r="G26" i="22"/>
  <c r="E26" i="22"/>
  <c r="BE25" i="22"/>
  <c r="BD25" i="22"/>
  <c r="BC25" i="22"/>
  <c r="BB25" i="22"/>
  <c r="BA25" i="22"/>
  <c r="AZ25" i="22"/>
  <c r="AQ25" i="22"/>
  <c r="AO25" i="22"/>
  <c r="AK25" i="22"/>
  <c r="AI25" i="22"/>
  <c r="AE25" i="22"/>
  <c r="AC25" i="22"/>
  <c r="Y25" i="22"/>
  <c r="W25" i="22"/>
  <c r="S25" i="22"/>
  <c r="Q25" i="22"/>
  <c r="M25" i="22"/>
  <c r="K25" i="22"/>
  <c r="G25" i="22"/>
  <c r="E25" i="22"/>
  <c r="BE24" i="22"/>
  <c r="BD24" i="22"/>
  <c r="BC24" i="22"/>
  <c r="BB24" i="22"/>
  <c r="BA24" i="22"/>
  <c r="AZ24" i="22"/>
  <c r="AU24" i="22"/>
  <c r="AQ24" i="22"/>
  <c r="AO24" i="22"/>
  <c r="AK24" i="22"/>
  <c r="AI24" i="22"/>
  <c r="AE24" i="22"/>
  <c r="AC24" i="22"/>
  <c r="Y24" i="22"/>
  <c r="W24" i="22"/>
  <c r="S24" i="22"/>
  <c r="Q24" i="22"/>
  <c r="M24" i="22"/>
  <c r="K24" i="22"/>
  <c r="G24" i="22"/>
  <c r="E24" i="22"/>
  <c r="BE23" i="22"/>
  <c r="BD23" i="22"/>
  <c r="BC23" i="22"/>
  <c r="BB23" i="22"/>
  <c r="BA23" i="22"/>
  <c r="AZ23" i="22"/>
  <c r="AW23" i="22"/>
  <c r="AU23" i="22"/>
  <c r="AQ23" i="22"/>
  <c r="AK23" i="22"/>
  <c r="AI23" i="22"/>
  <c r="AE23" i="22"/>
  <c r="AC23" i="22"/>
  <c r="Y23" i="22"/>
  <c r="W23" i="22"/>
  <c r="S23" i="22"/>
  <c r="Q23" i="22"/>
  <c r="M23" i="22"/>
  <c r="K23" i="22"/>
  <c r="G23" i="22"/>
  <c r="E23" i="22"/>
  <c r="BE22" i="22"/>
  <c r="BD22" i="22"/>
  <c r="BC22" i="22"/>
  <c r="BB22" i="22"/>
  <c r="BA22" i="22"/>
  <c r="AZ22" i="22"/>
  <c r="AW22" i="22"/>
  <c r="AU22" i="22"/>
  <c r="AQ22" i="22"/>
  <c r="AK22" i="22"/>
  <c r="AI22" i="22"/>
  <c r="AE22" i="22"/>
  <c r="AC22" i="22"/>
  <c r="Y22" i="22"/>
  <c r="W22" i="22"/>
  <c r="S22" i="22"/>
  <c r="Q22" i="22"/>
  <c r="M22" i="22"/>
  <c r="K22" i="22"/>
  <c r="G22" i="22"/>
  <c r="E22" i="22"/>
  <c r="BE21" i="22"/>
  <c r="BD21" i="22"/>
  <c r="BC21" i="22"/>
  <c r="BB21" i="22"/>
  <c r="BA21" i="22"/>
  <c r="AZ21" i="22"/>
  <c r="AW21" i="22"/>
  <c r="AU21" i="22"/>
  <c r="AQ21" i="22"/>
  <c r="AO21" i="22"/>
  <c r="AK21" i="22"/>
  <c r="AI21" i="22"/>
  <c r="AE21" i="22"/>
  <c r="AC21" i="22"/>
  <c r="Y21" i="22"/>
  <c r="W21" i="22"/>
  <c r="S21" i="22"/>
  <c r="Q21" i="22"/>
  <c r="M21" i="22"/>
  <c r="K21" i="22"/>
  <c r="G21" i="22"/>
  <c r="E21" i="22"/>
  <c r="BE20" i="22"/>
  <c r="BD20" i="22"/>
  <c r="BC20" i="22"/>
  <c r="BB20" i="22"/>
  <c r="BA20" i="22"/>
  <c r="AZ20" i="22"/>
  <c r="AW20" i="22"/>
  <c r="AU20" i="22"/>
  <c r="AK20" i="22"/>
  <c r="AI20" i="22"/>
  <c r="AE20" i="22"/>
  <c r="AC20" i="22"/>
  <c r="Y20" i="22"/>
  <c r="W20" i="22"/>
  <c r="S20" i="22"/>
  <c r="Q20" i="22"/>
  <c r="M20" i="22"/>
  <c r="K20" i="22"/>
  <c r="G20" i="22"/>
  <c r="E20" i="22"/>
  <c r="BE19" i="22"/>
  <c r="BD19" i="22"/>
  <c r="BC19" i="22"/>
  <c r="BB19" i="22"/>
  <c r="BA19" i="22"/>
  <c r="AZ19" i="22"/>
  <c r="AW19" i="22"/>
  <c r="AU19" i="22"/>
  <c r="AQ19" i="22"/>
  <c r="AO19" i="22"/>
  <c r="AK19" i="22"/>
  <c r="AI19" i="22"/>
  <c r="AE19" i="22"/>
  <c r="AC19" i="22"/>
  <c r="Y19" i="22"/>
  <c r="W19" i="22"/>
  <c r="S19" i="22"/>
  <c r="Q19" i="22"/>
  <c r="M19" i="22"/>
  <c r="K19" i="22"/>
  <c r="G19" i="22"/>
  <c r="E19" i="22"/>
  <c r="BE18" i="22"/>
  <c r="BD18" i="22"/>
  <c r="BC18" i="22"/>
  <c r="BB18" i="22"/>
  <c r="BA18" i="22"/>
  <c r="AZ18" i="22"/>
  <c r="AW18" i="22"/>
  <c r="AU18" i="22"/>
  <c r="AQ18" i="22"/>
  <c r="AO18" i="22"/>
  <c r="AK18" i="22"/>
  <c r="AI18" i="22"/>
  <c r="AE18" i="22"/>
  <c r="AC18" i="22"/>
  <c r="Y18" i="22"/>
  <c r="W18" i="22"/>
  <c r="S18" i="22"/>
  <c r="Q18" i="22"/>
  <c r="M18" i="22"/>
  <c r="K18" i="22"/>
  <c r="G18" i="22"/>
  <c r="E18" i="22"/>
  <c r="BE17" i="22"/>
  <c r="BD17" i="22"/>
  <c r="BC17" i="22"/>
  <c r="BB17" i="22"/>
  <c r="BA17" i="22"/>
  <c r="AZ17" i="22"/>
  <c r="AW17" i="22"/>
  <c r="AU17" i="22"/>
  <c r="AQ17" i="22"/>
  <c r="AO17" i="22"/>
  <c r="AE17" i="22"/>
  <c r="AC17" i="22"/>
  <c r="Y17" i="22"/>
  <c r="W17" i="22"/>
  <c r="S17" i="22"/>
  <c r="Q17" i="22"/>
  <c r="M17" i="22"/>
  <c r="K17" i="22"/>
  <c r="G17" i="22"/>
  <c r="E17" i="22"/>
  <c r="BE16" i="22"/>
  <c r="BD16" i="22"/>
  <c r="BC16" i="22"/>
  <c r="BB16" i="22"/>
  <c r="BA16" i="22"/>
  <c r="AZ16" i="22"/>
  <c r="AW16" i="22"/>
  <c r="AU16" i="22"/>
  <c r="AQ16" i="22"/>
  <c r="AO16" i="22"/>
  <c r="AE16" i="22"/>
  <c r="AC16" i="22"/>
  <c r="Y16" i="22"/>
  <c r="W16" i="22"/>
  <c r="S16" i="22"/>
  <c r="Q16" i="22"/>
  <c r="M16" i="22"/>
  <c r="K16" i="22"/>
  <c r="G16" i="22"/>
  <c r="E16" i="22"/>
  <c r="BE15" i="22"/>
  <c r="BD15" i="22"/>
  <c r="BC15" i="22"/>
  <c r="BB15" i="22"/>
  <c r="BA15" i="22"/>
  <c r="AZ15" i="22"/>
  <c r="AW15" i="22"/>
  <c r="AU15" i="22"/>
  <c r="AQ15" i="22"/>
  <c r="AO15" i="22"/>
  <c r="AK15" i="22"/>
  <c r="AI15" i="22"/>
  <c r="AE15" i="22"/>
  <c r="AC15" i="22"/>
  <c r="Y15" i="22"/>
  <c r="W15" i="22"/>
  <c r="S15" i="22"/>
  <c r="Q15" i="22"/>
  <c r="M15" i="22"/>
  <c r="K15" i="22"/>
  <c r="G15" i="22"/>
  <c r="E15" i="22"/>
  <c r="BE12" i="22"/>
  <c r="BD12" i="22"/>
  <c r="BC12" i="22"/>
  <c r="BB12" i="22"/>
  <c r="BA12" i="22"/>
  <c r="AZ12" i="22"/>
  <c r="AW12" i="22"/>
  <c r="AU12" i="22"/>
  <c r="AQ12" i="22"/>
  <c r="AO12" i="22"/>
  <c r="AK12" i="22"/>
  <c r="AI12" i="22"/>
  <c r="Y12" i="22"/>
  <c r="W12" i="22"/>
  <c r="S12" i="22"/>
  <c r="Q12" i="22"/>
  <c r="M12" i="22"/>
  <c r="K12" i="22"/>
  <c r="G12" i="22"/>
  <c r="E12" i="22"/>
  <c r="BE10" i="22"/>
  <c r="BC10" i="22"/>
  <c r="BB10" i="22"/>
  <c r="BA10" i="22"/>
  <c r="AZ10" i="22"/>
  <c r="AX10" i="22"/>
  <c r="AW10" i="22"/>
  <c r="AV10" i="22"/>
  <c r="AU10" i="22"/>
  <c r="AT10" i="22"/>
  <c r="AR10" i="22"/>
  <c r="AQ10" i="22"/>
  <c r="AP10" i="22"/>
  <c r="AP37" i="22" s="1"/>
  <c r="AP43" i="22" s="1"/>
  <c r="AQ43" i="22" s="1"/>
  <c r="AO10" i="22"/>
  <c r="AN10" i="22"/>
  <c r="AN37" i="22" s="1"/>
  <c r="AN43" i="22" s="1"/>
  <c r="AO43" i="22" s="1"/>
  <c r="AL10" i="22"/>
  <c r="AK10" i="22"/>
  <c r="AJ10" i="22"/>
  <c r="AI10" i="22"/>
  <c r="AH10" i="22"/>
  <c r="AF10" i="22"/>
  <c r="AF37" i="22" s="1"/>
  <c r="AE10" i="22"/>
  <c r="AD10" i="22"/>
  <c r="AC10" i="22"/>
  <c r="AB10" i="22"/>
  <c r="Z10" i="22"/>
  <c r="Y10" i="22"/>
  <c r="X10" i="22"/>
  <c r="X37" i="22" s="1"/>
  <c r="X43" i="22" s="1"/>
  <c r="Y43" i="22" s="1"/>
  <c r="W10" i="22"/>
  <c r="V10" i="22"/>
  <c r="V37" i="22" s="1"/>
  <c r="V43" i="22" s="1"/>
  <c r="W43" i="22" s="1"/>
  <c r="T10" i="22"/>
  <c r="S10" i="22"/>
  <c r="R10" i="22"/>
  <c r="Q10" i="22"/>
  <c r="P10" i="22"/>
  <c r="P37" i="22" s="1"/>
  <c r="P43" i="22" s="1"/>
  <c r="N10" i="22"/>
  <c r="N37" i="22" s="1"/>
  <c r="M10" i="22"/>
  <c r="L10" i="22"/>
  <c r="K10" i="22"/>
  <c r="J10" i="22"/>
  <c r="H10" i="22"/>
  <c r="G10" i="22"/>
  <c r="F10" i="22"/>
  <c r="F37" i="22" s="1"/>
  <c r="F43" i="22" s="1"/>
  <c r="G43" i="22" s="1"/>
  <c r="E10" i="22"/>
  <c r="D10" i="22"/>
  <c r="AY68" i="20"/>
  <c r="AS68" i="20"/>
  <c r="AM68" i="20"/>
  <c r="AG68" i="20"/>
  <c r="AA68" i="20"/>
  <c r="U68" i="20"/>
  <c r="O68" i="20"/>
  <c r="I68" i="20"/>
  <c r="AY67" i="20"/>
  <c r="AS67" i="20"/>
  <c r="AM67" i="20"/>
  <c r="AG67" i="20"/>
  <c r="AA67" i="20"/>
  <c r="U67" i="20"/>
  <c r="O67" i="20"/>
  <c r="I67" i="20"/>
  <c r="AY66" i="20"/>
  <c r="AS66" i="20"/>
  <c r="AM66" i="20"/>
  <c r="AG66" i="20"/>
  <c r="AA66" i="20"/>
  <c r="U66" i="20"/>
  <c r="O66" i="20"/>
  <c r="I66" i="20"/>
  <c r="AY65" i="20"/>
  <c r="AS65" i="20"/>
  <c r="AM65" i="20"/>
  <c r="AG65" i="20"/>
  <c r="AA65" i="20"/>
  <c r="U65" i="20"/>
  <c r="O65" i="20"/>
  <c r="I65" i="20"/>
  <c r="AY64" i="20"/>
  <c r="AS64" i="20"/>
  <c r="AM64" i="20"/>
  <c r="AG64" i="20"/>
  <c r="AA64" i="20"/>
  <c r="U64" i="20"/>
  <c r="O64" i="20"/>
  <c r="I64" i="20"/>
  <c r="AY63" i="20"/>
  <c r="AS63" i="20"/>
  <c r="AM63" i="20"/>
  <c r="AG63" i="20"/>
  <c r="AA63" i="20"/>
  <c r="U63" i="20"/>
  <c r="O63" i="20"/>
  <c r="I63" i="20"/>
  <c r="AY62" i="20"/>
  <c r="AS62" i="20"/>
  <c r="AM62" i="20"/>
  <c r="AG62" i="20"/>
  <c r="AA62" i="20"/>
  <c r="U62" i="20"/>
  <c r="O62" i="20"/>
  <c r="I62" i="20"/>
  <c r="AY61" i="20"/>
  <c r="AS61" i="20"/>
  <c r="AM61" i="20"/>
  <c r="AG61" i="20"/>
  <c r="AA61" i="20"/>
  <c r="U61" i="20"/>
  <c r="O61" i="20"/>
  <c r="I61" i="20"/>
  <c r="AY60" i="20"/>
  <c r="AS60" i="20"/>
  <c r="AM60" i="20"/>
  <c r="AG60" i="20"/>
  <c r="AA60" i="20"/>
  <c r="U60" i="20"/>
  <c r="O60" i="20"/>
  <c r="I60" i="20"/>
  <c r="AY59" i="20"/>
  <c r="AS59" i="20"/>
  <c r="AM59" i="20"/>
  <c r="AG59" i="20"/>
  <c r="AA59" i="20"/>
  <c r="U59" i="20"/>
  <c r="O59" i="20"/>
  <c r="I59" i="20"/>
  <c r="AY58" i="20"/>
  <c r="AS58" i="20"/>
  <c r="AM58" i="20"/>
  <c r="AG58" i="20"/>
  <c r="AA58" i="20"/>
  <c r="U58" i="20"/>
  <c r="O58" i="20"/>
  <c r="I58" i="20"/>
  <c r="AY57" i="20"/>
  <c r="AS57" i="20"/>
  <c r="AM57" i="20"/>
  <c r="AG57" i="20"/>
  <c r="AA57" i="20"/>
  <c r="U57" i="20"/>
  <c r="U69" i="20" s="1"/>
  <c r="O57" i="20"/>
  <c r="O69" i="20" s="1"/>
  <c r="I57" i="20"/>
  <c r="AV49" i="20"/>
  <c r="AW49" i="20" s="1"/>
  <c r="AT49" i="20"/>
  <c r="AU49" i="20" s="1"/>
  <c r="AQ49" i="20"/>
  <c r="AP49" i="20"/>
  <c r="AO49" i="20"/>
  <c r="AN49" i="20"/>
  <c r="AJ49" i="20"/>
  <c r="AK49" i="20" s="1"/>
  <c r="AH49" i="20"/>
  <c r="AI49" i="20" s="1"/>
  <c r="AE49" i="20"/>
  <c r="AD49" i="20"/>
  <c r="AC49" i="20"/>
  <c r="AB49" i="20"/>
  <c r="X49" i="20"/>
  <c r="Y49" i="20" s="1"/>
  <c r="V49" i="20"/>
  <c r="BA49" i="20" s="1"/>
  <c r="S49" i="20"/>
  <c r="R49" i="20"/>
  <c r="Q49" i="20"/>
  <c r="P49" i="20"/>
  <c r="L49" i="20"/>
  <c r="J49" i="20"/>
  <c r="K49" i="20" s="1"/>
  <c r="G49" i="20"/>
  <c r="F49" i="20"/>
  <c r="BB49" i="20" s="1"/>
  <c r="E49" i="20"/>
  <c r="D49" i="20"/>
  <c r="AZ49" i="20" s="1"/>
  <c r="BE48" i="20"/>
  <c r="BC48" i="20"/>
  <c r="BB48" i="20"/>
  <c r="BA48" i="20"/>
  <c r="AZ48" i="20"/>
  <c r="AW48" i="20"/>
  <c r="AU48" i="20"/>
  <c r="AQ48" i="20"/>
  <c r="AO48" i="20"/>
  <c r="AK48" i="20"/>
  <c r="AI48" i="20"/>
  <c r="AE48" i="20"/>
  <c r="AC48" i="20"/>
  <c r="Y48" i="20"/>
  <c r="W48" i="20"/>
  <c r="S48" i="20"/>
  <c r="Q48" i="20"/>
  <c r="M48" i="20"/>
  <c r="K48" i="20"/>
  <c r="G48" i="20"/>
  <c r="E48" i="20"/>
  <c r="BE47" i="20"/>
  <c r="BC47" i="20"/>
  <c r="BB47" i="20"/>
  <c r="BA47" i="20"/>
  <c r="AZ47" i="20"/>
  <c r="AW47" i="20"/>
  <c r="AU47" i="20"/>
  <c r="AQ47" i="20"/>
  <c r="AO47" i="20"/>
  <c r="AK47" i="20"/>
  <c r="AI47" i="20"/>
  <c r="AE47" i="20"/>
  <c r="AC47" i="20"/>
  <c r="Y47" i="20"/>
  <c r="W47" i="20"/>
  <c r="S47" i="20"/>
  <c r="Q47" i="20"/>
  <c r="M47" i="20"/>
  <c r="K47" i="20"/>
  <c r="G47" i="20"/>
  <c r="E47" i="20"/>
  <c r="BE46" i="20"/>
  <c r="BC46" i="20"/>
  <c r="BB46" i="20"/>
  <c r="BA46" i="20"/>
  <c r="AZ46" i="20"/>
  <c r="AW46" i="20"/>
  <c r="AU46" i="20"/>
  <c r="AQ46" i="20"/>
  <c r="AO46" i="20"/>
  <c r="AK46" i="20"/>
  <c r="AI46" i="20"/>
  <c r="AE46" i="20"/>
  <c r="AC46" i="20"/>
  <c r="Y46" i="20"/>
  <c r="W46" i="20"/>
  <c r="S46" i="20"/>
  <c r="Q46" i="20"/>
  <c r="M46" i="20"/>
  <c r="K46" i="20"/>
  <c r="G46" i="20"/>
  <c r="E46" i="20"/>
  <c r="AX43" i="20"/>
  <c r="AV43" i="20"/>
  <c r="AT43" i="20"/>
  <c r="AR43" i="20"/>
  <c r="AP43" i="20"/>
  <c r="AN43" i="20"/>
  <c r="AL43" i="20"/>
  <c r="AJ43" i="20"/>
  <c r="AH43" i="20"/>
  <c r="AF43" i="20"/>
  <c r="AD43" i="20"/>
  <c r="AB43" i="20"/>
  <c r="Z43" i="20"/>
  <c r="X43" i="20"/>
  <c r="V43" i="20"/>
  <c r="T43" i="20"/>
  <c r="R43" i="20"/>
  <c r="P43" i="20"/>
  <c r="N43" i="20"/>
  <c r="L43" i="20"/>
  <c r="J43" i="20"/>
  <c r="H43" i="20"/>
  <c r="F43" i="20"/>
  <c r="D43" i="20"/>
  <c r="BE42" i="20"/>
  <c r="BD42" i="20"/>
  <c r="BC42" i="20"/>
  <c r="BB42" i="20"/>
  <c r="BA42" i="20"/>
  <c r="AZ42" i="20"/>
  <c r="AW42" i="20"/>
  <c r="AU42" i="20"/>
  <c r="AQ42" i="20"/>
  <c r="AO42" i="20"/>
  <c r="AK42" i="20"/>
  <c r="AI42" i="20"/>
  <c r="AE42" i="20"/>
  <c r="AC42" i="20"/>
  <c r="Y42" i="20"/>
  <c r="W42" i="20"/>
  <c r="S42" i="20"/>
  <c r="Q42" i="20"/>
  <c r="M42" i="20"/>
  <c r="K42" i="20"/>
  <c r="G42" i="20"/>
  <c r="E42" i="20"/>
  <c r="BE37" i="20"/>
  <c r="BD37" i="20"/>
  <c r="BC37" i="20"/>
  <c r="BB37" i="20"/>
  <c r="BA37" i="20"/>
  <c r="AZ37" i="20"/>
  <c r="AW37" i="20"/>
  <c r="AU37" i="20"/>
  <c r="AQ37" i="20"/>
  <c r="AO37" i="20"/>
  <c r="AK37" i="20"/>
  <c r="AI37" i="20"/>
  <c r="AE37" i="20"/>
  <c r="AC37" i="20"/>
  <c r="Y37" i="20"/>
  <c r="W37" i="20"/>
  <c r="S37" i="20"/>
  <c r="Q37" i="20"/>
  <c r="M37" i="20"/>
  <c r="K37" i="20"/>
  <c r="G37" i="20"/>
  <c r="E37" i="20"/>
  <c r="BE35" i="20"/>
  <c r="BD35" i="20"/>
  <c r="BC35" i="20"/>
  <c r="BB35" i="20"/>
  <c r="BA35" i="20"/>
  <c r="AZ35" i="20"/>
  <c r="AW35" i="20"/>
  <c r="AU35" i="20"/>
  <c r="AQ35" i="20"/>
  <c r="AO35" i="20"/>
  <c r="AK35" i="20"/>
  <c r="AI35" i="20"/>
  <c r="AE35" i="20"/>
  <c r="AC35" i="20"/>
  <c r="Y35" i="20"/>
  <c r="W35" i="20"/>
  <c r="S35" i="20"/>
  <c r="Q35" i="20"/>
  <c r="M35" i="20"/>
  <c r="K35" i="20"/>
  <c r="G35" i="20"/>
  <c r="E35" i="20"/>
  <c r="BE34" i="20"/>
  <c r="BD34" i="20"/>
  <c r="BC34" i="20"/>
  <c r="BB34" i="20"/>
  <c r="BA34" i="20"/>
  <c r="AZ34" i="20"/>
  <c r="AW34" i="20"/>
  <c r="AU34" i="20"/>
  <c r="AQ34" i="20"/>
  <c r="AO34" i="20"/>
  <c r="AK34" i="20"/>
  <c r="AI34" i="20"/>
  <c r="AE34" i="20"/>
  <c r="AC34" i="20"/>
  <c r="Y34" i="20"/>
  <c r="W34" i="20"/>
  <c r="S34" i="20"/>
  <c r="Q34" i="20"/>
  <c r="M34" i="20"/>
  <c r="K34" i="20"/>
  <c r="G34" i="20"/>
  <c r="E34" i="20"/>
  <c r="BE29" i="20"/>
  <c r="BD29" i="20"/>
  <c r="BC29" i="20"/>
  <c r="BB29" i="20"/>
  <c r="BA29" i="20"/>
  <c r="AZ29" i="20"/>
  <c r="AW29" i="20"/>
  <c r="AU29" i="20"/>
  <c r="AK29" i="20"/>
  <c r="AI29" i="20"/>
  <c r="AE29" i="20"/>
  <c r="AC29" i="20"/>
  <c r="Y29" i="20"/>
  <c r="W29" i="20"/>
  <c r="S29" i="20"/>
  <c r="Q29" i="20"/>
  <c r="M29" i="20"/>
  <c r="K29" i="20"/>
  <c r="G29" i="20"/>
  <c r="E29" i="20"/>
  <c r="BE28" i="20"/>
  <c r="BD28" i="20"/>
  <c r="BC28" i="20"/>
  <c r="BB28" i="20"/>
  <c r="BA28" i="20"/>
  <c r="AZ28" i="20"/>
  <c r="AW28" i="20"/>
  <c r="AU28" i="20"/>
  <c r="AQ28" i="20"/>
  <c r="AO28" i="20"/>
  <c r="AE28" i="20"/>
  <c r="AC28" i="20"/>
  <c r="Y28" i="20"/>
  <c r="W28" i="20"/>
  <c r="S28" i="20"/>
  <c r="Q28" i="20"/>
  <c r="M28" i="20"/>
  <c r="K28" i="20"/>
  <c r="G28" i="20"/>
  <c r="E28" i="20"/>
  <c r="BE27" i="20"/>
  <c r="BD27" i="20"/>
  <c r="BC27" i="20"/>
  <c r="BB27" i="20"/>
  <c r="BA27" i="20"/>
  <c r="AZ27" i="20"/>
  <c r="AQ27" i="20"/>
  <c r="AO27" i="20"/>
  <c r="AK27" i="20"/>
  <c r="AI27" i="20"/>
  <c r="AE27" i="20"/>
  <c r="AC27" i="20"/>
  <c r="Y27" i="20"/>
  <c r="W27" i="20"/>
  <c r="S27" i="20"/>
  <c r="Q27" i="20"/>
  <c r="M27" i="20"/>
  <c r="K27" i="20"/>
  <c r="G27" i="20"/>
  <c r="E27" i="20"/>
  <c r="BE26" i="20"/>
  <c r="BD26" i="20"/>
  <c r="BC26" i="20"/>
  <c r="BB26" i="20"/>
  <c r="BA26" i="20"/>
  <c r="AZ26" i="20"/>
  <c r="AQ26" i="20"/>
  <c r="AO26" i="20"/>
  <c r="AK26" i="20"/>
  <c r="AI26" i="20"/>
  <c r="AE26" i="20"/>
  <c r="AC26" i="20"/>
  <c r="Y26" i="20"/>
  <c r="W26" i="20"/>
  <c r="S26" i="20"/>
  <c r="Q26" i="20"/>
  <c r="M26" i="20"/>
  <c r="K26" i="20"/>
  <c r="G26" i="20"/>
  <c r="E26" i="20"/>
  <c r="BE25" i="20"/>
  <c r="BD25" i="20"/>
  <c r="BC25" i="20"/>
  <c r="BB25" i="20"/>
  <c r="BA25" i="20"/>
  <c r="AZ25" i="20"/>
  <c r="AQ25" i="20"/>
  <c r="AO25" i="20"/>
  <c r="AK25" i="20"/>
  <c r="AI25" i="20"/>
  <c r="AE25" i="20"/>
  <c r="AC25" i="20"/>
  <c r="Y25" i="20"/>
  <c r="W25" i="20"/>
  <c r="S25" i="20"/>
  <c r="Q25" i="20"/>
  <c r="M25" i="20"/>
  <c r="K25" i="20"/>
  <c r="G25" i="20"/>
  <c r="E25" i="20"/>
  <c r="BE24" i="20"/>
  <c r="BD24" i="20"/>
  <c r="BC24" i="20"/>
  <c r="BB24" i="20"/>
  <c r="BA24" i="20"/>
  <c r="AZ24" i="20"/>
  <c r="AW24" i="20"/>
  <c r="AU24" i="20"/>
  <c r="AK24" i="20"/>
  <c r="AI24" i="20"/>
  <c r="AE24" i="20"/>
  <c r="AC24" i="20"/>
  <c r="Y24" i="20"/>
  <c r="W24" i="20"/>
  <c r="S24" i="20"/>
  <c r="Q24" i="20"/>
  <c r="M24" i="20"/>
  <c r="K24" i="20"/>
  <c r="G24" i="20"/>
  <c r="E24" i="20"/>
  <c r="BE23" i="20"/>
  <c r="BD23" i="20"/>
  <c r="BC23" i="20"/>
  <c r="BB23" i="20"/>
  <c r="BA23" i="20"/>
  <c r="AZ23" i="20"/>
  <c r="AW23" i="20"/>
  <c r="AU23" i="20"/>
  <c r="AK23" i="20"/>
  <c r="AI23" i="20"/>
  <c r="AE23" i="20"/>
  <c r="AC23" i="20"/>
  <c r="Y23" i="20"/>
  <c r="W23" i="20"/>
  <c r="S23" i="20"/>
  <c r="Q23" i="20"/>
  <c r="M23" i="20"/>
  <c r="K23" i="20"/>
  <c r="G23" i="20"/>
  <c r="E23" i="20"/>
  <c r="BE22" i="20"/>
  <c r="BD22" i="20"/>
  <c r="BC22" i="20"/>
  <c r="BB22" i="20"/>
  <c r="BA22" i="20"/>
  <c r="AZ22" i="20"/>
  <c r="AW22" i="20"/>
  <c r="AU22" i="20"/>
  <c r="AK22" i="20"/>
  <c r="AI22" i="20"/>
  <c r="AE22" i="20"/>
  <c r="AC22" i="20"/>
  <c r="Y22" i="20"/>
  <c r="W22" i="20"/>
  <c r="S22" i="20"/>
  <c r="Q22" i="20"/>
  <c r="M22" i="20"/>
  <c r="K22" i="20"/>
  <c r="G22" i="20"/>
  <c r="E22" i="20"/>
  <c r="BE21" i="20"/>
  <c r="BD21" i="20"/>
  <c r="BC21" i="20"/>
  <c r="BB21" i="20"/>
  <c r="BA21" i="20"/>
  <c r="AZ21" i="20"/>
  <c r="AW21" i="20"/>
  <c r="AU21" i="20"/>
  <c r="AK21" i="20"/>
  <c r="AI21" i="20"/>
  <c r="AE21" i="20"/>
  <c r="AC21" i="20"/>
  <c r="Y21" i="20"/>
  <c r="W21" i="20"/>
  <c r="S21" i="20"/>
  <c r="Q21" i="20"/>
  <c r="M21" i="20"/>
  <c r="K21" i="20"/>
  <c r="G21" i="20"/>
  <c r="E21" i="20"/>
  <c r="BE20" i="20"/>
  <c r="BD20" i="20"/>
  <c r="BC20" i="20"/>
  <c r="BB20" i="20"/>
  <c r="BA20" i="20"/>
  <c r="AZ20" i="20"/>
  <c r="AW20" i="20"/>
  <c r="AU20" i="20"/>
  <c r="AK20" i="20"/>
  <c r="AI20" i="20"/>
  <c r="AE20" i="20"/>
  <c r="AC20" i="20"/>
  <c r="Y20" i="20"/>
  <c r="W20" i="20"/>
  <c r="S20" i="20"/>
  <c r="Q20" i="20"/>
  <c r="M20" i="20"/>
  <c r="K20" i="20"/>
  <c r="G20" i="20"/>
  <c r="E20" i="20"/>
  <c r="BE19" i="20"/>
  <c r="BD19" i="20"/>
  <c r="BC19" i="20"/>
  <c r="BB19" i="20"/>
  <c r="BA19" i="20"/>
  <c r="AZ19" i="20"/>
  <c r="AW19" i="20"/>
  <c r="AU19" i="20"/>
  <c r="AQ19" i="20"/>
  <c r="AO19" i="20"/>
  <c r="AE19" i="20"/>
  <c r="AC19" i="20"/>
  <c r="Y19" i="20"/>
  <c r="W19" i="20"/>
  <c r="S19" i="20"/>
  <c r="Q19" i="20"/>
  <c r="M19" i="20"/>
  <c r="K19" i="20"/>
  <c r="G19" i="20"/>
  <c r="E19" i="20"/>
  <c r="BE18" i="20"/>
  <c r="BD18" i="20"/>
  <c r="BC18" i="20"/>
  <c r="BB18" i="20"/>
  <c r="BA18" i="20"/>
  <c r="AZ18" i="20"/>
  <c r="AW18" i="20"/>
  <c r="AU18" i="20"/>
  <c r="AQ18" i="20"/>
  <c r="AO18" i="20"/>
  <c r="AE18" i="20"/>
  <c r="AC18" i="20"/>
  <c r="AC43" i="20" s="1"/>
  <c r="Y18" i="20"/>
  <c r="W18" i="20"/>
  <c r="S18" i="20"/>
  <c r="Q18" i="20"/>
  <c r="M18" i="20"/>
  <c r="K18" i="20"/>
  <c r="G18" i="20"/>
  <c r="E18" i="20"/>
  <c r="BE17" i="20"/>
  <c r="BD17" i="20"/>
  <c r="BC17" i="20"/>
  <c r="BB17" i="20"/>
  <c r="BA17" i="20"/>
  <c r="AZ17" i="20"/>
  <c r="AW17" i="20"/>
  <c r="AU17" i="20"/>
  <c r="AQ17" i="20"/>
  <c r="AO17" i="20"/>
  <c r="Y17" i="20"/>
  <c r="W17" i="20"/>
  <c r="S17" i="20"/>
  <c r="Q17" i="20"/>
  <c r="M17" i="20"/>
  <c r="K17" i="20"/>
  <c r="G17" i="20"/>
  <c r="E17" i="20"/>
  <c r="BE16" i="20"/>
  <c r="BD16" i="20"/>
  <c r="BC16" i="20"/>
  <c r="BB16" i="20"/>
  <c r="BA16" i="20"/>
  <c r="AZ16" i="20"/>
  <c r="AW16" i="20"/>
  <c r="AU16" i="20"/>
  <c r="AQ16" i="20"/>
  <c r="AO16" i="20"/>
  <c r="Y16" i="20"/>
  <c r="W16" i="20"/>
  <c r="S16" i="20"/>
  <c r="Q16" i="20"/>
  <c r="M16" i="20"/>
  <c r="K16" i="20"/>
  <c r="G16" i="20"/>
  <c r="E16" i="20"/>
  <c r="BE15" i="20"/>
  <c r="BD15" i="20"/>
  <c r="BC15" i="20"/>
  <c r="BB15" i="20"/>
  <c r="BA15" i="20"/>
  <c r="AZ15" i="20"/>
  <c r="AW15" i="20"/>
  <c r="AU15" i="20"/>
  <c r="AQ15" i="20"/>
  <c r="AO15" i="20"/>
  <c r="AK15" i="20"/>
  <c r="AI15" i="20"/>
  <c r="Y15" i="20"/>
  <c r="W15" i="20"/>
  <c r="S15" i="20"/>
  <c r="Q15" i="20"/>
  <c r="M15" i="20"/>
  <c r="K15" i="20"/>
  <c r="G15" i="20"/>
  <c r="E15" i="20"/>
  <c r="BE12" i="20"/>
  <c r="BD12" i="20"/>
  <c r="BC12" i="20"/>
  <c r="BB12" i="20"/>
  <c r="BA12" i="20"/>
  <c r="AZ12" i="20"/>
  <c r="AW12" i="20"/>
  <c r="AU12" i="20"/>
  <c r="AQ12" i="20"/>
  <c r="AO12" i="20"/>
  <c r="AK12" i="20"/>
  <c r="AI12" i="20"/>
  <c r="Y12" i="20"/>
  <c r="W12" i="20"/>
  <c r="S12" i="20"/>
  <c r="Q12" i="20"/>
  <c r="M12" i="20"/>
  <c r="K12" i="20"/>
  <c r="G12" i="20"/>
  <c r="E12" i="20"/>
  <c r="E43" i="20" s="1"/>
  <c r="AY63" i="13"/>
  <c r="AS63" i="13"/>
  <c r="AM63" i="13"/>
  <c r="AG63" i="13"/>
  <c r="AA63" i="13"/>
  <c r="U63" i="13"/>
  <c r="O63" i="13"/>
  <c r="I63" i="13"/>
  <c r="AY62" i="13"/>
  <c r="AS62" i="13"/>
  <c r="AM62" i="13"/>
  <c r="AG62" i="13"/>
  <c r="AA62" i="13"/>
  <c r="U62" i="13"/>
  <c r="O62" i="13"/>
  <c r="I62" i="13"/>
  <c r="AY61" i="13"/>
  <c r="AS61" i="13"/>
  <c r="AM61" i="13"/>
  <c r="AG61" i="13"/>
  <c r="AA61" i="13"/>
  <c r="U61" i="13"/>
  <c r="O61" i="13"/>
  <c r="I61" i="13"/>
  <c r="AY60" i="13"/>
  <c r="AS60" i="13"/>
  <c r="AM60" i="13"/>
  <c r="AG60" i="13"/>
  <c r="AA60" i="13"/>
  <c r="U60" i="13"/>
  <c r="O60" i="13"/>
  <c r="I60" i="13"/>
  <c r="AY59" i="13"/>
  <c r="AS59" i="13"/>
  <c r="AM59" i="13"/>
  <c r="AG59" i="13"/>
  <c r="AA59" i="13"/>
  <c r="U59" i="13"/>
  <c r="O59" i="13"/>
  <c r="I59" i="13"/>
  <c r="AY58" i="13"/>
  <c r="AS58" i="13"/>
  <c r="AM58" i="13"/>
  <c r="AG58" i="13"/>
  <c r="AA58" i="13"/>
  <c r="U58" i="13"/>
  <c r="O58" i="13"/>
  <c r="I58" i="13"/>
  <c r="AY57" i="13"/>
  <c r="AS57" i="13"/>
  <c r="AM57" i="13"/>
  <c r="AG57" i="13"/>
  <c r="AA57" i="13"/>
  <c r="U57" i="13"/>
  <c r="O57" i="13"/>
  <c r="I57" i="13"/>
  <c r="AY56" i="13"/>
  <c r="AS56" i="13"/>
  <c r="AM56" i="13"/>
  <c r="AG56" i="13"/>
  <c r="AA56" i="13"/>
  <c r="U56" i="13"/>
  <c r="O56" i="13"/>
  <c r="I56" i="13"/>
  <c r="AY55" i="13"/>
  <c r="AS55" i="13"/>
  <c r="AM55" i="13"/>
  <c r="AG55" i="13"/>
  <c r="AA55" i="13"/>
  <c r="U55" i="13"/>
  <c r="O55" i="13"/>
  <c r="I55" i="13"/>
  <c r="AY54" i="13"/>
  <c r="AS54" i="13"/>
  <c r="AM54" i="13"/>
  <c r="AG54" i="13"/>
  <c r="AA54" i="13"/>
  <c r="U54" i="13"/>
  <c r="O54" i="13"/>
  <c r="I54" i="13"/>
  <c r="AY53" i="13"/>
  <c r="AS53" i="13"/>
  <c r="AM53" i="13"/>
  <c r="AG53" i="13"/>
  <c r="AA53" i="13"/>
  <c r="U53" i="13"/>
  <c r="O53" i="13"/>
  <c r="I53" i="13"/>
  <c r="AY52" i="13"/>
  <c r="AS52" i="13"/>
  <c r="AM52" i="13"/>
  <c r="AG52" i="13"/>
  <c r="AA52" i="13"/>
  <c r="AA64" i="13" s="1"/>
  <c r="U52" i="13"/>
  <c r="O52" i="13"/>
  <c r="I52" i="13"/>
  <c r="AV44" i="13"/>
  <c r="AW44" i="13" s="1"/>
  <c r="AU44" i="13"/>
  <c r="AT44" i="13"/>
  <c r="AQ44" i="13"/>
  <c r="AP44" i="13"/>
  <c r="AN44" i="13"/>
  <c r="AO44" i="13" s="1"/>
  <c r="AJ44" i="13"/>
  <c r="AK44" i="13" s="1"/>
  <c r="AI44" i="13"/>
  <c r="AH44" i="13"/>
  <c r="AE44" i="13"/>
  <c r="AD44" i="13"/>
  <c r="AB44" i="13"/>
  <c r="AC44" i="13" s="1"/>
  <c r="X44" i="13"/>
  <c r="Y44" i="13" s="1"/>
  <c r="W44" i="13"/>
  <c r="V44" i="13"/>
  <c r="S44" i="13"/>
  <c r="R44" i="13"/>
  <c r="P44" i="13"/>
  <c r="L44" i="13"/>
  <c r="BC44" i="13" s="1"/>
  <c r="K44" i="13"/>
  <c r="J44" i="13"/>
  <c r="G44" i="13"/>
  <c r="F44" i="13"/>
  <c r="BB44" i="13" s="1"/>
  <c r="D44" i="13"/>
  <c r="E44" i="13" s="1"/>
  <c r="BE43" i="13"/>
  <c r="BC43" i="13"/>
  <c r="BB43" i="13"/>
  <c r="BA43" i="13"/>
  <c r="AZ43" i="13"/>
  <c r="AW43" i="13"/>
  <c r="AU43" i="13"/>
  <c r="AQ43" i="13"/>
  <c r="AO43" i="13"/>
  <c r="AK43" i="13"/>
  <c r="AI43" i="13"/>
  <c r="AE43" i="13"/>
  <c r="AC43" i="13"/>
  <c r="Y43" i="13"/>
  <c r="W43" i="13"/>
  <c r="S43" i="13"/>
  <c r="Q43" i="13"/>
  <c r="M43" i="13"/>
  <c r="K43" i="13"/>
  <c r="G43" i="13"/>
  <c r="E43" i="13"/>
  <c r="BE42" i="13"/>
  <c r="BC42" i="13"/>
  <c r="BB42" i="13"/>
  <c r="BA42" i="13"/>
  <c r="AZ42" i="13"/>
  <c r="AW42" i="13"/>
  <c r="AU42" i="13"/>
  <c r="AQ42" i="13"/>
  <c r="AO42" i="13"/>
  <c r="AK42" i="13"/>
  <c r="AI42" i="13"/>
  <c r="AE42" i="13"/>
  <c r="AC42" i="13"/>
  <c r="Y42" i="13"/>
  <c r="W42" i="13"/>
  <c r="S42" i="13"/>
  <c r="Q42" i="13"/>
  <c r="M42" i="13"/>
  <c r="K42" i="13"/>
  <c r="G42" i="13"/>
  <c r="E42" i="13"/>
  <c r="BE41" i="13"/>
  <c r="BC41" i="13"/>
  <c r="BB41" i="13"/>
  <c r="BA41" i="13"/>
  <c r="AZ41" i="13"/>
  <c r="AW41" i="13"/>
  <c r="AU41" i="13"/>
  <c r="AQ41" i="13"/>
  <c r="AO41" i="13"/>
  <c r="AK41" i="13"/>
  <c r="AI41" i="13"/>
  <c r="AE41" i="13"/>
  <c r="AC41" i="13"/>
  <c r="Y41" i="13"/>
  <c r="W41" i="13"/>
  <c r="S41" i="13"/>
  <c r="Q41" i="13"/>
  <c r="M41" i="13"/>
  <c r="K41" i="13"/>
  <c r="G41" i="13"/>
  <c r="E41" i="13"/>
  <c r="AX38" i="13"/>
  <c r="AV38" i="13"/>
  <c r="AT38" i="13"/>
  <c r="AR38" i="13"/>
  <c r="AP38" i="13"/>
  <c r="AN38" i="13"/>
  <c r="AL38" i="13"/>
  <c r="AJ38" i="13"/>
  <c r="AH38" i="13"/>
  <c r="AF38" i="13"/>
  <c r="AD38" i="13"/>
  <c r="AB38" i="13"/>
  <c r="Z38" i="13"/>
  <c r="X38" i="13"/>
  <c r="V38" i="13"/>
  <c r="T38" i="13"/>
  <c r="R38" i="13"/>
  <c r="P38" i="13"/>
  <c r="N38" i="13"/>
  <c r="L38" i="13"/>
  <c r="J38" i="13"/>
  <c r="H38" i="13"/>
  <c r="F38" i="13"/>
  <c r="D38" i="13"/>
  <c r="BE37" i="13"/>
  <c r="BD37" i="13"/>
  <c r="BC37" i="13"/>
  <c r="BB37" i="13"/>
  <c r="BA37" i="13"/>
  <c r="AZ37" i="13"/>
  <c r="AW37" i="13"/>
  <c r="AU37" i="13"/>
  <c r="AQ37" i="13"/>
  <c r="AO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BE36" i="13"/>
  <c r="BD36" i="13"/>
  <c r="BC36" i="13"/>
  <c r="BB36" i="13"/>
  <c r="BA36" i="13"/>
  <c r="AZ36" i="13"/>
  <c r="AW36" i="13"/>
  <c r="AU36" i="13"/>
  <c r="AQ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BE35" i="13"/>
  <c r="BD35" i="13"/>
  <c r="BC35" i="13"/>
  <c r="BB35" i="13"/>
  <c r="BA35" i="13"/>
  <c r="AZ35" i="13"/>
  <c r="AW35" i="13"/>
  <c r="AU35" i="13"/>
  <c r="AQ35" i="13"/>
  <c r="AO35" i="13"/>
  <c r="AK35" i="13"/>
  <c r="AI35" i="13"/>
  <c r="AE35" i="13"/>
  <c r="AC35" i="13"/>
  <c r="Y35" i="13"/>
  <c r="W35" i="13"/>
  <c r="S35" i="13"/>
  <c r="Q35" i="13"/>
  <c r="M35" i="13"/>
  <c r="K35" i="13"/>
  <c r="G35" i="13"/>
  <c r="E35" i="13"/>
  <c r="BE34" i="13"/>
  <c r="BD34" i="13"/>
  <c r="BC34" i="13"/>
  <c r="BB34" i="13"/>
  <c r="BA34" i="13"/>
  <c r="AZ34" i="13"/>
  <c r="AW34" i="13"/>
  <c r="AU34" i="13"/>
  <c r="AQ34" i="13"/>
  <c r="AO34" i="13"/>
  <c r="AK34" i="13"/>
  <c r="AI34" i="13"/>
  <c r="AE34" i="13"/>
  <c r="AC34" i="13"/>
  <c r="Y34" i="13"/>
  <c r="W34" i="13"/>
  <c r="S34" i="13"/>
  <c r="Q34" i="13"/>
  <c r="M34" i="13"/>
  <c r="K34" i="13"/>
  <c r="G34" i="13"/>
  <c r="E34" i="13"/>
  <c r="BE33" i="13"/>
  <c r="BD33" i="13"/>
  <c r="BC33" i="13"/>
  <c r="BB33" i="13"/>
  <c r="BA33" i="13"/>
  <c r="AZ33" i="13"/>
  <c r="AW33" i="13"/>
  <c r="AU33" i="13"/>
  <c r="AQ33" i="13"/>
  <c r="AO33" i="13"/>
  <c r="AK33" i="13"/>
  <c r="AI33" i="13"/>
  <c r="AE33" i="13"/>
  <c r="AC33" i="13"/>
  <c r="Y33" i="13"/>
  <c r="W33" i="13"/>
  <c r="S33" i="13"/>
  <c r="Q33" i="13"/>
  <c r="M33" i="13"/>
  <c r="K33" i="13"/>
  <c r="G33" i="13"/>
  <c r="E33" i="13"/>
  <c r="BE32" i="13"/>
  <c r="BD32" i="13"/>
  <c r="BC32" i="13"/>
  <c r="BB32" i="13"/>
  <c r="BA32" i="13"/>
  <c r="AZ32" i="13"/>
  <c r="AW32" i="13"/>
  <c r="AU32" i="13"/>
  <c r="AQ32" i="13"/>
  <c r="AO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BE31" i="13"/>
  <c r="BD31" i="13"/>
  <c r="BC31" i="13"/>
  <c r="BB31" i="13"/>
  <c r="BA31" i="13"/>
  <c r="AZ31" i="13"/>
  <c r="AW31" i="13"/>
  <c r="AU31" i="13"/>
  <c r="AQ31" i="13"/>
  <c r="AO31" i="13"/>
  <c r="AK31" i="13"/>
  <c r="AI31" i="13"/>
  <c r="AE31" i="13"/>
  <c r="AC31" i="13"/>
  <c r="Y31" i="13"/>
  <c r="W31" i="13"/>
  <c r="S31" i="13"/>
  <c r="Q31" i="13"/>
  <c r="M31" i="13"/>
  <c r="K31" i="13"/>
  <c r="G31" i="13"/>
  <c r="E31" i="13"/>
  <c r="BE30" i="13"/>
  <c r="BD30" i="13"/>
  <c r="BC30" i="13"/>
  <c r="BB30" i="13"/>
  <c r="BA30" i="13"/>
  <c r="AZ30" i="13"/>
  <c r="AW30" i="13"/>
  <c r="AU30" i="13"/>
  <c r="AQ30" i="13"/>
  <c r="AO30" i="13"/>
  <c r="AK30" i="13"/>
  <c r="AI30" i="13"/>
  <c r="AE30" i="13"/>
  <c r="AC30" i="13"/>
  <c r="Y30" i="13"/>
  <c r="W30" i="13"/>
  <c r="S30" i="13"/>
  <c r="Q30" i="13"/>
  <c r="M30" i="13"/>
  <c r="K30" i="13"/>
  <c r="G30" i="13"/>
  <c r="E30" i="13"/>
  <c r="BE29" i="13"/>
  <c r="BD29" i="13"/>
  <c r="BC29" i="13"/>
  <c r="BB29" i="13"/>
  <c r="BA29" i="13"/>
  <c r="AZ29" i="13"/>
  <c r="AW29" i="13"/>
  <c r="AU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BE28" i="13"/>
  <c r="BD28" i="13"/>
  <c r="BC28" i="13"/>
  <c r="BB28" i="13"/>
  <c r="BA28" i="13"/>
  <c r="AZ28" i="13"/>
  <c r="AW28" i="13"/>
  <c r="AU28" i="13"/>
  <c r="AQ28" i="13"/>
  <c r="AO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BE27" i="13"/>
  <c r="BD27" i="13"/>
  <c r="BC27" i="13"/>
  <c r="BB27" i="13"/>
  <c r="BA27" i="13"/>
  <c r="AZ27" i="13"/>
  <c r="AW27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BE26" i="13"/>
  <c r="BD26" i="13"/>
  <c r="BC26" i="13"/>
  <c r="BB26" i="13"/>
  <c r="BA26" i="13"/>
  <c r="AZ26" i="13"/>
  <c r="AW26" i="13"/>
  <c r="AU26" i="13"/>
  <c r="AQ26" i="13"/>
  <c r="AO26" i="13"/>
  <c r="AK26" i="13"/>
  <c r="AI26" i="13"/>
  <c r="AE26" i="13"/>
  <c r="AC26" i="13"/>
  <c r="Y26" i="13"/>
  <c r="W26" i="13"/>
  <c r="S26" i="13"/>
  <c r="Q26" i="13"/>
  <c r="M26" i="13"/>
  <c r="K26" i="13"/>
  <c r="G26" i="13"/>
  <c r="E26" i="13"/>
  <c r="BE25" i="13"/>
  <c r="BD25" i="13"/>
  <c r="BC25" i="13"/>
  <c r="BB25" i="13"/>
  <c r="BA25" i="13"/>
  <c r="AZ25" i="13"/>
  <c r="AW25" i="13"/>
  <c r="AU25" i="13"/>
  <c r="AQ25" i="13"/>
  <c r="AO25" i="13"/>
  <c r="AK25" i="13"/>
  <c r="AI25" i="13"/>
  <c r="AE25" i="13"/>
  <c r="AC25" i="13"/>
  <c r="Y25" i="13"/>
  <c r="W25" i="13"/>
  <c r="S25" i="13"/>
  <c r="Q25" i="13"/>
  <c r="M25" i="13"/>
  <c r="K25" i="13"/>
  <c r="G25" i="13"/>
  <c r="E25" i="13"/>
  <c r="BE24" i="13"/>
  <c r="BD24" i="13"/>
  <c r="BC24" i="13"/>
  <c r="BB24" i="13"/>
  <c r="BA24" i="13"/>
  <c r="AZ24" i="13"/>
  <c r="AW24" i="13"/>
  <c r="AU24" i="13"/>
  <c r="AQ24" i="13"/>
  <c r="AO24" i="13"/>
  <c r="AK24" i="13"/>
  <c r="AI24" i="13"/>
  <c r="AE24" i="13"/>
  <c r="AC24" i="13"/>
  <c r="Y24" i="13"/>
  <c r="W24" i="13"/>
  <c r="S24" i="13"/>
  <c r="Q24" i="13"/>
  <c r="M24" i="13"/>
  <c r="K24" i="13"/>
  <c r="G24" i="13"/>
  <c r="E24" i="13"/>
  <c r="BE23" i="13"/>
  <c r="BD23" i="13"/>
  <c r="BC23" i="13"/>
  <c r="BB23" i="13"/>
  <c r="BA23" i="13"/>
  <c r="AZ23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8" i="13"/>
  <c r="BD18" i="13"/>
  <c r="BC18" i="13"/>
  <c r="BB18" i="13"/>
  <c r="BA18" i="13"/>
  <c r="AZ18" i="13"/>
  <c r="AW18" i="13"/>
  <c r="AU18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BE17" i="13"/>
  <c r="BD17" i="13"/>
  <c r="BC17" i="13"/>
  <c r="BB17" i="13"/>
  <c r="BA17" i="13"/>
  <c r="AZ17" i="13"/>
  <c r="AW17" i="13"/>
  <c r="AU17" i="13"/>
  <c r="AQ17" i="13"/>
  <c r="AO17" i="13"/>
  <c r="AK17" i="13"/>
  <c r="AI17" i="13"/>
  <c r="AE17" i="13"/>
  <c r="AC17" i="13"/>
  <c r="Y17" i="13"/>
  <c r="W17" i="13"/>
  <c r="S17" i="13"/>
  <c r="Q17" i="13"/>
  <c r="Q38" i="13" s="1"/>
  <c r="M17" i="13"/>
  <c r="K17" i="13"/>
  <c r="G17" i="13"/>
  <c r="E17" i="13"/>
  <c r="BE16" i="13"/>
  <c r="BD16" i="13"/>
  <c r="BC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E15" i="13"/>
  <c r="AC15" i="13"/>
  <c r="Y15" i="13"/>
  <c r="W15" i="13"/>
  <c r="S15" i="13"/>
  <c r="Q15" i="13"/>
  <c r="M15" i="13"/>
  <c r="K15" i="13"/>
  <c r="G15" i="13"/>
  <c r="E15" i="13"/>
  <c r="BE12" i="13"/>
  <c r="BD12" i="13"/>
  <c r="BD38" i="13" s="1"/>
  <c r="BC12" i="13"/>
  <c r="BB12" i="13"/>
  <c r="BA12" i="13"/>
  <c r="AZ12" i="13"/>
  <c r="AW12" i="13"/>
  <c r="AU12" i="13"/>
  <c r="AQ12" i="13"/>
  <c r="AO12" i="13"/>
  <c r="AK12" i="13"/>
  <c r="AI12" i="13"/>
  <c r="Y12" i="13"/>
  <c r="W12" i="13"/>
  <c r="S12" i="13"/>
  <c r="Q12" i="13"/>
  <c r="M12" i="13"/>
  <c r="K12" i="13"/>
  <c r="G12" i="13"/>
  <c r="E12" i="13"/>
  <c r="AY63" i="23"/>
  <c r="AS63" i="23"/>
  <c r="AM63" i="23"/>
  <c r="AG63" i="23"/>
  <c r="AA63" i="23"/>
  <c r="U63" i="23"/>
  <c r="O63" i="23"/>
  <c r="I63" i="23"/>
  <c r="AY62" i="23"/>
  <c r="AS62" i="23"/>
  <c r="AM62" i="23"/>
  <c r="AG62" i="23"/>
  <c r="AA62" i="23"/>
  <c r="U62" i="23"/>
  <c r="O62" i="23"/>
  <c r="I62" i="23"/>
  <c r="AY61" i="23"/>
  <c r="AS61" i="23"/>
  <c r="AM61" i="23"/>
  <c r="AG61" i="23"/>
  <c r="AA61" i="23"/>
  <c r="U61" i="23"/>
  <c r="O61" i="23"/>
  <c r="I61" i="23"/>
  <c r="AY60" i="23"/>
  <c r="AS60" i="23"/>
  <c r="AM60" i="23"/>
  <c r="AG60" i="23"/>
  <c r="AA60" i="23"/>
  <c r="U60" i="23"/>
  <c r="O60" i="23"/>
  <c r="I60" i="23"/>
  <c r="AY59" i="23"/>
  <c r="AS59" i="23"/>
  <c r="AM59" i="23"/>
  <c r="AG59" i="23"/>
  <c r="AA59" i="23"/>
  <c r="U59" i="23"/>
  <c r="O59" i="23"/>
  <c r="I59" i="23"/>
  <c r="AY58" i="23"/>
  <c r="AS58" i="23"/>
  <c r="AM58" i="23"/>
  <c r="AG58" i="23"/>
  <c r="AA58" i="23"/>
  <c r="U58" i="23"/>
  <c r="O58" i="23"/>
  <c r="I58" i="23"/>
  <c r="AY57" i="23"/>
  <c r="AS57" i="23"/>
  <c r="AM57" i="23"/>
  <c r="AG57" i="23"/>
  <c r="AA57" i="23"/>
  <c r="U57" i="23"/>
  <c r="O57" i="23"/>
  <c r="I57" i="23"/>
  <c r="AY56" i="23"/>
  <c r="AS56" i="23"/>
  <c r="AM56" i="23"/>
  <c r="AG56" i="23"/>
  <c r="AA56" i="23"/>
  <c r="U56" i="23"/>
  <c r="O56" i="23"/>
  <c r="I56" i="23"/>
  <c r="AY55" i="23"/>
  <c r="AS55" i="23"/>
  <c r="AM55" i="23"/>
  <c r="AG55" i="23"/>
  <c r="AA55" i="23"/>
  <c r="U55" i="23"/>
  <c r="O55" i="23"/>
  <c r="I55" i="23"/>
  <c r="AY54" i="23"/>
  <c r="AS54" i="23"/>
  <c r="AM54" i="23"/>
  <c r="AG54" i="23"/>
  <c r="AA54" i="23"/>
  <c r="U54" i="23"/>
  <c r="O54" i="23"/>
  <c r="I54" i="23"/>
  <c r="AY53" i="23"/>
  <c r="AS53" i="23"/>
  <c r="AM53" i="23"/>
  <c r="AG53" i="23"/>
  <c r="AA53" i="23"/>
  <c r="U53" i="23"/>
  <c r="O53" i="23"/>
  <c r="I53" i="23"/>
  <c r="AY52" i="23"/>
  <c r="AS52" i="23"/>
  <c r="AM52" i="23"/>
  <c r="AG52" i="23"/>
  <c r="AA52" i="23"/>
  <c r="AA64" i="23" s="1"/>
  <c r="U52" i="23"/>
  <c r="U64" i="23" s="1"/>
  <c r="O52" i="23"/>
  <c r="I52" i="23"/>
  <c r="AW44" i="23"/>
  <c r="AV44" i="23"/>
  <c r="AU44" i="23"/>
  <c r="AT44" i="23"/>
  <c r="AP44" i="23"/>
  <c r="AQ44" i="23" s="1"/>
  <c r="AN44" i="23"/>
  <c r="AO44" i="23" s="1"/>
  <c r="AK44" i="23"/>
  <c r="AJ44" i="23"/>
  <c r="AI44" i="23"/>
  <c r="AH44" i="23"/>
  <c r="AD44" i="23"/>
  <c r="AE44" i="23" s="1"/>
  <c r="AB44" i="23"/>
  <c r="AC44" i="23" s="1"/>
  <c r="Y44" i="23"/>
  <c r="X44" i="23"/>
  <c r="W44" i="23"/>
  <c r="V44" i="23"/>
  <c r="R44" i="23"/>
  <c r="S44" i="23" s="1"/>
  <c r="P44" i="23"/>
  <c r="M44" i="23"/>
  <c r="L44" i="23"/>
  <c r="K44" i="23"/>
  <c r="J44" i="23"/>
  <c r="F44" i="23"/>
  <c r="D44" i="23"/>
  <c r="E44" i="23" s="1"/>
  <c r="BE43" i="23"/>
  <c r="BC43" i="23"/>
  <c r="BB43" i="23"/>
  <c r="BA43" i="23"/>
  <c r="AZ43" i="23"/>
  <c r="AW43" i="23"/>
  <c r="AU43" i="23"/>
  <c r="AQ43" i="23"/>
  <c r="AO43" i="23"/>
  <c r="AK43" i="23"/>
  <c r="AI43" i="23"/>
  <c r="AE43" i="23"/>
  <c r="AC43" i="23"/>
  <c r="Y43" i="23"/>
  <c r="W43" i="23"/>
  <c r="S43" i="23"/>
  <c r="Q43" i="23"/>
  <c r="M43" i="23"/>
  <c r="K43" i="23"/>
  <c r="G43" i="23"/>
  <c r="E43" i="23"/>
  <c r="BE42" i="23"/>
  <c r="BC42" i="23"/>
  <c r="BB42" i="23"/>
  <c r="BA42" i="23"/>
  <c r="AZ42" i="23"/>
  <c r="AW42" i="23"/>
  <c r="AU42" i="23"/>
  <c r="AQ42" i="23"/>
  <c r="AO42" i="23"/>
  <c r="AK42" i="23"/>
  <c r="AI42" i="23"/>
  <c r="AE42" i="23"/>
  <c r="AC42" i="23"/>
  <c r="Y42" i="23"/>
  <c r="W42" i="23"/>
  <c r="S42" i="23"/>
  <c r="Q42" i="23"/>
  <c r="M42" i="23"/>
  <c r="K42" i="23"/>
  <c r="G42" i="23"/>
  <c r="E42" i="23"/>
  <c r="BE41" i="23"/>
  <c r="BC41" i="23"/>
  <c r="BB41" i="23"/>
  <c r="BA41" i="23"/>
  <c r="AZ41" i="23"/>
  <c r="AW41" i="23"/>
  <c r="AU41" i="23"/>
  <c r="AQ41" i="23"/>
  <c r="AO41" i="23"/>
  <c r="AK41" i="23"/>
  <c r="AI41" i="23"/>
  <c r="AE41" i="23"/>
  <c r="AC41" i="23"/>
  <c r="Y41" i="23"/>
  <c r="W41" i="23"/>
  <c r="S41" i="23"/>
  <c r="Q41" i="23"/>
  <c r="M41" i="23"/>
  <c r="K41" i="23"/>
  <c r="G41" i="23"/>
  <c r="E41" i="23"/>
  <c r="AX38" i="23"/>
  <c r="AV38" i="23"/>
  <c r="AT38" i="23"/>
  <c r="AR38" i="23"/>
  <c r="AP38" i="23"/>
  <c r="AN38" i="23"/>
  <c r="AL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E37" i="23"/>
  <c r="BD37" i="23"/>
  <c r="BC37" i="23"/>
  <c r="BB37" i="23"/>
  <c r="BA37" i="23"/>
  <c r="AZ37" i="23"/>
  <c r="AW37" i="23"/>
  <c r="AU37" i="23"/>
  <c r="AQ37" i="23"/>
  <c r="AO37" i="23"/>
  <c r="AK37" i="23"/>
  <c r="AI37" i="23"/>
  <c r="AE37" i="23"/>
  <c r="AC37" i="23"/>
  <c r="Y37" i="23"/>
  <c r="W37" i="23"/>
  <c r="S37" i="23"/>
  <c r="Q37" i="23"/>
  <c r="M37" i="23"/>
  <c r="K37" i="23"/>
  <c r="G37" i="23"/>
  <c r="E37" i="23"/>
  <c r="BE36" i="23"/>
  <c r="BD36" i="23"/>
  <c r="BC36" i="23"/>
  <c r="BB36" i="23"/>
  <c r="BA36" i="23"/>
  <c r="AZ36" i="23"/>
  <c r="AW36" i="23"/>
  <c r="AU36" i="23"/>
  <c r="AQ36" i="23"/>
  <c r="AO36" i="23"/>
  <c r="AK36" i="23"/>
  <c r="AI36" i="23"/>
  <c r="AE36" i="23"/>
  <c r="AC36" i="23"/>
  <c r="Y36" i="23"/>
  <c r="W36" i="23"/>
  <c r="S36" i="23"/>
  <c r="Q36" i="23"/>
  <c r="M36" i="23"/>
  <c r="K36" i="23"/>
  <c r="G36" i="23"/>
  <c r="E36" i="23"/>
  <c r="BE35" i="23"/>
  <c r="BD35" i="23"/>
  <c r="BC35" i="23"/>
  <c r="BB35" i="23"/>
  <c r="BA35" i="23"/>
  <c r="AZ35" i="23"/>
  <c r="AW35" i="23"/>
  <c r="AU35" i="23"/>
  <c r="AQ35" i="23"/>
  <c r="AO35" i="23"/>
  <c r="AK35" i="23"/>
  <c r="AI35" i="23"/>
  <c r="AE35" i="23"/>
  <c r="AC35" i="23"/>
  <c r="Y35" i="23"/>
  <c r="W35" i="23"/>
  <c r="S35" i="23"/>
  <c r="Q35" i="23"/>
  <c r="M35" i="23"/>
  <c r="K35" i="23"/>
  <c r="G35" i="23"/>
  <c r="E35" i="23"/>
  <c r="BE34" i="23"/>
  <c r="BD34" i="23"/>
  <c r="BC34" i="23"/>
  <c r="BB34" i="23"/>
  <c r="BA34" i="23"/>
  <c r="AZ34" i="23"/>
  <c r="AW34" i="23"/>
  <c r="AU34" i="23"/>
  <c r="AQ34" i="23"/>
  <c r="AO34" i="23"/>
  <c r="AK34" i="23"/>
  <c r="AI34" i="23"/>
  <c r="AE34" i="23"/>
  <c r="AC34" i="23"/>
  <c r="Y34" i="23"/>
  <c r="W34" i="23"/>
  <c r="S34" i="23"/>
  <c r="Q34" i="23"/>
  <c r="M34" i="23"/>
  <c r="K34" i="23"/>
  <c r="G34" i="23"/>
  <c r="E34" i="23"/>
  <c r="BE33" i="23"/>
  <c r="BD33" i="23"/>
  <c r="BC33" i="23"/>
  <c r="BB33" i="23"/>
  <c r="BA33" i="23"/>
  <c r="AZ33" i="23"/>
  <c r="AW33" i="23"/>
  <c r="AU33" i="23"/>
  <c r="AQ33" i="23"/>
  <c r="AO33" i="23"/>
  <c r="AK33" i="23"/>
  <c r="AI33" i="23"/>
  <c r="AE33" i="23"/>
  <c r="AC33" i="23"/>
  <c r="Y33" i="23"/>
  <c r="W33" i="23"/>
  <c r="S33" i="23"/>
  <c r="Q33" i="23"/>
  <c r="M33" i="23"/>
  <c r="K33" i="23"/>
  <c r="G33" i="23"/>
  <c r="E33" i="23"/>
  <c r="BE32" i="23"/>
  <c r="BD32" i="23"/>
  <c r="BC32" i="23"/>
  <c r="BB32" i="23"/>
  <c r="BA32" i="23"/>
  <c r="AZ32" i="23"/>
  <c r="AW32" i="23"/>
  <c r="AU32" i="23"/>
  <c r="AQ32" i="23"/>
  <c r="AO32" i="23"/>
  <c r="AK32" i="23"/>
  <c r="AI32" i="23"/>
  <c r="AE32" i="23"/>
  <c r="AC32" i="23"/>
  <c r="Y32" i="23"/>
  <c r="W32" i="23"/>
  <c r="S32" i="23"/>
  <c r="Q32" i="23"/>
  <c r="M32" i="23"/>
  <c r="K32" i="23"/>
  <c r="G32" i="23"/>
  <c r="E32" i="23"/>
  <c r="BE31" i="23"/>
  <c r="BD31" i="23"/>
  <c r="BC31" i="23"/>
  <c r="BB31" i="23"/>
  <c r="BA31" i="23"/>
  <c r="AZ31" i="23"/>
  <c r="AW31" i="23"/>
  <c r="AU31" i="23"/>
  <c r="AQ31" i="23"/>
  <c r="AO31" i="23"/>
  <c r="AK31" i="23"/>
  <c r="AI31" i="23"/>
  <c r="AE31" i="23"/>
  <c r="AC31" i="23"/>
  <c r="Y31" i="23"/>
  <c r="W31" i="23"/>
  <c r="S31" i="23"/>
  <c r="Q31" i="23"/>
  <c r="M31" i="23"/>
  <c r="K31" i="23"/>
  <c r="G31" i="23"/>
  <c r="E31" i="23"/>
  <c r="BE30" i="23"/>
  <c r="BD30" i="23"/>
  <c r="BC30" i="23"/>
  <c r="BB30" i="23"/>
  <c r="BA30" i="23"/>
  <c r="AZ30" i="23"/>
  <c r="AW30" i="23"/>
  <c r="AU30" i="23"/>
  <c r="AQ30" i="23"/>
  <c r="AO30" i="23"/>
  <c r="AK30" i="23"/>
  <c r="AI30" i="23"/>
  <c r="AE30" i="23"/>
  <c r="AC30" i="23"/>
  <c r="Y30" i="23"/>
  <c r="W30" i="23"/>
  <c r="S30" i="23"/>
  <c r="Q30" i="23"/>
  <c r="M30" i="23"/>
  <c r="K30" i="23"/>
  <c r="G30" i="23"/>
  <c r="E30" i="23"/>
  <c r="BE29" i="23"/>
  <c r="BD29" i="23"/>
  <c r="BC29" i="23"/>
  <c r="BB29" i="23"/>
  <c r="BA29" i="23"/>
  <c r="AZ29" i="23"/>
  <c r="AW29" i="23"/>
  <c r="AU29" i="23"/>
  <c r="AQ29" i="23"/>
  <c r="AO29" i="23"/>
  <c r="AK29" i="23"/>
  <c r="AI29" i="23"/>
  <c r="AE29" i="23"/>
  <c r="AC29" i="23"/>
  <c r="Y29" i="23"/>
  <c r="W29" i="23"/>
  <c r="S29" i="23"/>
  <c r="Q29" i="23"/>
  <c r="M29" i="23"/>
  <c r="K29" i="23"/>
  <c r="G29" i="23"/>
  <c r="E29" i="23"/>
  <c r="BE28" i="23"/>
  <c r="BD28" i="23"/>
  <c r="BC28" i="23"/>
  <c r="BB28" i="23"/>
  <c r="BA28" i="23"/>
  <c r="AZ28" i="23"/>
  <c r="AW28" i="23"/>
  <c r="AU28" i="23"/>
  <c r="AQ28" i="23"/>
  <c r="AO28" i="23"/>
  <c r="AK28" i="23"/>
  <c r="AI28" i="23"/>
  <c r="AE28" i="23"/>
  <c r="AC28" i="23"/>
  <c r="Y28" i="23"/>
  <c r="W28" i="23"/>
  <c r="S28" i="23"/>
  <c r="Q28" i="23"/>
  <c r="M28" i="23"/>
  <c r="K28" i="23"/>
  <c r="G28" i="23"/>
  <c r="E28" i="23"/>
  <c r="BE27" i="23"/>
  <c r="BD27" i="23"/>
  <c r="BC27" i="23"/>
  <c r="BB27" i="23"/>
  <c r="BA27" i="23"/>
  <c r="AZ27" i="23"/>
  <c r="AW27" i="23"/>
  <c r="AU27" i="23"/>
  <c r="AQ27" i="23"/>
  <c r="AO27" i="23"/>
  <c r="AK27" i="23"/>
  <c r="AI27" i="23"/>
  <c r="AE27" i="23"/>
  <c r="AC27" i="23"/>
  <c r="Y27" i="23"/>
  <c r="W27" i="23"/>
  <c r="S27" i="23"/>
  <c r="Q27" i="23"/>
  <c r="M27" i="23"/>
  <c r="K27" i="23"/>
  <c r="G27" i="23"/>
  <c r="E27" i="23"/>
  <c r="BE26" i="23"/>
  <c r="BD26" i="23"/>
  <c r="BC26" i="23"/>
  <c r="BB26" i="23"/>
  <c r="BA26" i="23"/>
  <c r="AZ26" i="23"/>
  <c r="AW26" i="23"/>
  <c r="AU26" i="23"/>
  <c r="AQ26" i="23"/>
  <c r="AO26" i="23"/>
  <c r="AK26" i="23"/>
  <c r="AI26" i="23"/>
  <c r="AE26" i="23"/>
  <c r="AC26" i="23"/>
  <c r="Y26" i="23"/>
  <c r="W26" i="23"/>
  <c r="S26" i="23"/>
  <c r="Q26" i="23"/>
  <c r="M26" i="23"/>
  <c r="K26" i="23"/>
  <c r="G26" i="23"/>
  <c r="E26" i="23"/>
  <c r="BE25" i="23"/>
  <c r="BD25" i="23"/>
  <c r="BC25" i="23"/>
  <c r="BB25" i="23"/>
  <c r="BA25" i="23"/>
  <c r="AZ25" i="23"/>
  <c r="AW25" i="23"/>
  <c r="AU25" i="23"/>
  <c r="AQ25" i="23"/>
  <c r="AO25" i="23"/>
  <c r="AK25" i="23"/>
  <c r="AI25" i="23"/>
  <c r="AE25" i="23"/>
  <c r="AC25" i="23"/>
  <c r="Y25" i="23"/>
  <c r="W25" i="23"/>
  <c r="S25" i="23"/>
  <c r="Q25" i="23"/>
  <c r="M25" i="23"/>
  <c r="K25" i="23"/>
  <c r="G25" i="23"/>
  <c r="E25" i="23"/>
  <c r="BE24" i="23"/>
  <c r="BD24" i="23"/>
  <c r="BC24" i="23"/>
  <c r="BB24" i="23"/>
  <c r="BA24" i="23"/>
  <c r="AZ24" i="23"/>
  <c r="AW24" i="23"/>
  <c r="AU24" i="23"/>
  <c r="AQ24" i="23"/>
  <c r="AO24" i="23"/>
  <c r="AK24" i="23"/>
  <c r="AI24" i="23"/>
  <c r="AE24" i="23"/>
  <c r="AC24" i="23"/>
  <c r="Y24" i="23"/>
  <c r="W24" i="23"/>
  <c r="S24" i="23"/>
  <c r="Q24" i="23"/>
  <c r="M24" i="23"/>
  <c r="K24" i="23"/>
  <c r="G24" i="23"/>
  <c r="E24" i="23"/>
  <c r="BE23" i="23"/>
  <c r="BD23" i="23"/>
  <c r="BC23" i="23"/>
  <c r="BB23" i="23"/>
  <c r="BA23" i="23"/>
  <c r="AZ23" i="23"/>
  <c r="AW23" i="23"/>
  <c r="AU23" i="23"/>
  <c r="AQ23" i="23"/>
  <c r="AO23" i="23"/>
  <c r="AK23" i="23"/>
  <c r="AI23" i="23"/>
  <c r="AE23" i="23"/>
  <c r="AC23" i="23"/>
  <c r="Y23" i="23"/>
  <c r="W23" i="23"/>
  <c r="S23" i="23"/>
  <c r="Q23" i="23"/>
  <c r="M23" i="23"/>
  <c r="K23" i="23"/>
  <c r="G23" i="23"/>
  <c r="E23" i="23"/>
  <c r="BE22" i="23"/>
  <c r="BD22" i="23"/>
  <c r="BC22" i="23"/>
  <c r="BB22" i="23"/>
  <c r="BA22" i="23"/>
  <c r="AZ22" i="23"/>
  <c r="AW22" i="23"/>
  <c r="AU22" i="23"/>
  <c r="AQ22" i="23"/>
  <c r="AO22" i="23"/>
  <c r="AK22" i="23"/>
  <c r="AI22" i="23"/>
  <c r="AE22" i="23"/>
  <c r="AC22" i="23"/>
  <c r="Y22" i="23"/>
  <c r="W22" i="23"/>
  <c r="S22" i="23"/>
  <c r="Q22" i="23"/>
  <c r="M22" i="23"/>
  <c r="K22" i="23"/>
  <c r="G22" i="23"/>
  <c r="E22" i="23"/>
  <c r="BE21" i="23"/>
  <c r="BD21" i="23"/>
  <c r="BC21" i="23"/>
  <c r="BB21" i="23"/>
  <c r="BA21" i="23"/>
  <c r="AZ21" i="23"/>
  <c r="AW21" i="23"/>
  <c r="AU21" i="23"/>
  <c r="AQ21" i="23"/>
  <c r="AO21" i="23"/>
  <c r="AK21" i="23"/>
  <c r="AI21" i="23"/>
  <c r="AE21" i="23"/>
  <c r="AC21" i="23"/>
  <c r="Y21" i="23"/>
  <c r="W21" i="23"/>
  <c r="S21" i="23"/>
  <c r="Q21" i="23"/>
  <c r="M21" i="23"/>
  <c r="K21" i="23"/>
  <c r="G21" i="23"/>
  <c r="E21" i="23"/>
  <c r="BE20" i="23"/>
  <c r="BD20" i="23"/>
  <c r="BC20" i="23"/>
  <c r="BB20" i="23"/>
  <c r="BA20" i="23"/>
  <c r="AZ20" i="23"/>
  <c r="AW20" i="23"/>
  <c r="AU20" i="23"/>
  <c r="AQ20" i="23"/>
  <c r="AO20" i="23"/>
  <c r="AK20" i="23"/>
  <c r="AI20" i="23"/>
  <c r="AE20" i="23"/>
  <c r="AC20" i="23"/>
  <c r="Y20" i="23"/>
  <c r="W20" i="23"/>
  <c r="S20" i="23"/>
  <c r="Q20" i="23"/>
  <c r="M20" i="23"/>
  <c r="K20" i="23"/>
  <c r="G20" i="23"/>
  <c r="E20" i="23"/>
  <c r="BE19" i="23"/>
  <c r="BD19" i="23"/>
  <c r="BC19" i="23"/>
  <c r="BB19" i="23"/>
  <c r="BA19" i="23"/>
  <c r="AZ19" i="23"/>
  <c r="AW19" i="23"/>
  <c r="AU19" i="23"/>
  <c r="AQ19" i="23"/>
  <c r="AO19" i="23"/>
  <c r="AK19" i="23"/>
  <c r="AI19" i="23"/>
  <c r="AE19" i="23"/>
  <c r="AC19" i="23"/>
  <c r="Y19" i="23"/>
  <c r="W19" i="23"/>
  <c r="S19" i="23"/>
  <c r="Q19" i="23"/>
  <c r="M19" i="23"/>
  <c r="K19" i="23"/>
  <c r="G19" i="23"/>
  <c r="E19" i="23"/>
  <c r="BE18" i="23"/>
  <c r="BD18" i="23"/>
  <c r="BC18" i="23"/>
  <c r="BB18" i="23"/>
  <c r="BA18" i="23"/>
  <c r="AZ18" i="23"/>
  <c r="AW18" i="23"/>
  <c r="AU18" i="23"/>
  <c r="AQ18" i="23"/>
  <c r="AO18" i="23"/>
  <c r="AK18" i="23"/>
  <c r="AI18" i="23"/>
  <c r="AE18" i="23"/>
  <c r="AC18" i="23"/>
  <c r="Y18" i="23"/>
  <c r="W18" i="23"/>
  <c r="S18" i="23"/>
  <c r="Q18" i="23"/>
  <c r="M18" i="23"/>
  <c r="K18" i="23"/>
  <c r="G18" i="23"/>
  <c r="E18" i="23"/>
  <c r="BE17" i="23"/>
  <c r="BD17" i="23"/>
  <c r="BC17" i="23"/>
  <c r="BB17" i="23"/>
  <c r="BA17" i="23"/>
  <c r="AZ17" i="23"/>
  <c r="AW17" i="23"/>
  <c r="AU17" i="23"/>
  <c r="AQ17" i="23"/>
  <c r="AO17" i="23"/>
  <c r="AK17" i="23"/>
  <c r="AI17" i="23"/>
  <c r="AE17" i="23"/>
  <c r="AC17" i="23"/>
  <c r="Y17" i="23"/>
  <c r="W17" i="23"/>
  <c r="S17" i="23"/>
  <c r="Q17" i="23"/>
  <c r="M17" i="23"/>
  <c r="K17" i="23"/>
  <c r="G17" i="23"/>
  <c r="E17" i="23"/>
  <c r="BE16" i="23"/>
  <c r="BD16" i="23"/>
  <c r="BC16" i="23"/>
  <c r="BB16" i="23"/>
  <c r="BA16" i="23"/>
  <c r="AZ16" i="23"/>
  <c r="AW16" i="23"/>
  <c r="AU16" i="23"/>
  <c r="AQ16" i="23"/>
  <c r="AO16" i="23"/>
  <c r="AK16" i="23"/>
  <c r="AI16" i="23"/>
  <c r="AE16" i="23"/>
  <c r="AC16" i="23"/>
  <c r="Y16" i="23"/>
  <c r="W16" i="23"/>
  <c r="S16" i="23"/>
  <c r="Q16" i="23"/>
  <c r="M16" i="23"/>
  <c r="K16" i="23"/>
  <c r="G16" i="23"/>
  <c r="E16" i="23"/>
  <c r="BE15" i="23"/>
  <c r="BD15" i="23"/>
  <c r="BC15" i="23"/>
  <c r="BB15" i="23"/>
  <c r="BA15" i="23"/>
  <c r="AZ15" i="23"/>
  <c r="AW15" i="23"/>
  <c r="AU15" i="23"/>
  <c r="AQ15" i="23"/>
  <c r="AO15" i="23"/>
  <c r="AK15" i="23"/>
  <c r="AI15" i="23"/>
  <c r="AE15" i="23"/>
  <c r="AC15" i="23"/>
  <c r="Y15" i="23"/>
  <c r="W15" i="23"/>
  <c r="S15" i="23"/>
  <c r="Q15" i="23"/>
  <c r="M15" i="23"/>
  <c r="K15" i="23"/>
  <c r="G15" i="23"/>
  <c r="E15" i="23"/>
  <c r="BE12" i="23"/>
  <c r="BD12" i="23"/>
  <c r="BC12" i="23"/>
  <c r="BB12" i="23"/>
  <c r="BA12" i="23"/>
  <c r="AZ12" i="23"/>
  <c r="AW12" i="23"/>
  <c r="AU12" i="23"/>
  <c r="AQ12" i="23"/>
  <c r="AO12" i="23"/>
  <c r="AK12" i="23"/>
  <c r="AI12" i="23"/>
  <c r="Y12" i="23"/>
  <c r="W12" i="23"/>
  <c r="S12" i="23"/>
  <c r="Q12" i="23"/>
  <c r="M12" i="23"/>
  <c r="K12" i="23"/>
  <c r="G12" i="23"/>
  <c r="E12" i="23"/>
  <c r="BE10" i="23"/>
  <c r="BC10" i="23"/>
  <c r="BB10" i="23"/>
  <c r="BA10" i="23"/>
  <c r="AZ10" i="23"/>
  <c r="AX10" i="23"/>
  <c r="AW10" i="23"/>
  <c r="AV10" i="23"/>
  <c r="AU10" i="23"/>
  <c r="AT10" i="23"/>
  <c r="AT39" i="23" s="1"/>
  <c r="AT45" i="23" s="1"/>
  <c r="AU45" i="23" s="1"/>
  <c r="AR10" i="23"/>
  <c r="AQ10" i="23"/>
  <c r="AP10" i="23"/>
  <c r="AO10" i="23"/>
  <c r="AN10" i="23"/>
  <c r="AN39" i="23" s="1"/>
  <c r="AN45" i="23" s="1"/>
  <c r="AO45" i="23" s="1"/>
  <c r="AL10" i="23"/>
  <c r="AK10" i="23"/>
  <c r="AJ10" i="23"/>
  <c r="AI10" i="23"/>
  <c r="AH10" i="23"/>
  <c r="AF10" i="23"/>
  <c r="AE10" i="23"/>
  <c r="AD10" i="23"/>
  <c r="AC10" i="23"/>
  <c r="AB10" i="23"/>
  <c r="Z10" i="23"/>
  <c r="Z39" i="23" s="1"/>
  <c r="Y10" i="23"/>
  <c r="X10" i="23"/>
  <c r="X39" i="23" s="1"/>
  <c r="X45" i="23" s="1"/>
  <c r="Y45" i="23" s="1"/>
  <c r="W10" i="23"/>
  <c r="V10" i="23"/>
  <c r="T10" i="23"/>
  <c r="T39" i="23" s="1"/>
  <c r="S10" i="23"/>
  <c r="R10" i="23"/>
  <c r="Q10" i="23"/>
  <c r="P10" i="23"/>
  <c r="N10" i="23"/>
  <c r="M10" i="23"/>
  <c r="L10" i="23"/>
  <c r="K10" i="23"/>
  <c r="J10" i="23"/>
  <c r="H10" i="23"/>
  <c r="G10" i="23"/>
  <c r="F10" i="23"/>
  <c r="F39" i="23" s="1"/>
  <c r="F45" i="23" s="1"/>
  <c r="E10" i="23"/>
  <c r="D10" i="23"/>
  <c r="D39" i="23" s="1"/>
  <c r="D45" i="23" s="1"/>
  <c r="AY61" i="18"/>
  <c r="AS61" i="18"/>
  <c r="AM61" i="18"/>
  <c r="AG61" i="18"/>
  <c r="AA61" i="18"/>
  <c r="U61" i="18"/>
  <c r="O61" i="18"/>
  <c r="I61" i="18"/>
  <c r="AY60" i="18"/>
  <c r="AS60" i="18"/>
  <c r="AM60" i="18"/>
  <c r="AG60" i="18"/>
  <c r="AA60" i="18"/>
  <c r="U60" i="18"/>
  <c r="O60" i="18"/>
  <c r="I60" i="18"/>
  <c r="AY59" i="18"/>
  <c r="AS59" i="18"/>
  <c r="AM59" i="18"/>
  <c r="AG59" i="18"/>
  <c r="AA59" i="18"/>
  <c r="U59" i="18"/>
  <c r="O59" i="18"/>
  <c r="I59" i="18"/>
  <c r="AY58" i="18"/>
  <c r="AS58" i="18"/>
  <c r="AM58" i="18"/>
  <c r="AG58" i="18"/>
  <c r="AA58" i="18"/>
  <c r="U58" i="18"/>
  <c r="O58" i="18"/>
  <c r="I58" i="18"/>
  <c r="AY57" i="18"/>
  <c r="AS57" i="18"/>
  <c r="AM57" i="18"/>
  <c r="AG57" i="18"/>
  <c r="AA57" i="18"/>
  <c r="U57" i="18"/>
  <c r="O57" i="18"/>
  <c r="I57" i="18"/>
  <c r="AY56" i="18"/>
  <c r="AS56" i="18"/>
  <c r="AM56" i="18"/>
  <c r="AG56" i="18"/>
  <c r="AA56" i="18"/>
  <c r="U56" i="18"/>
  <c r="O56" i="18"/>
  <c r="I56" i="18"/>
  <c r="AY55" i="18"/>
  <c r="AS55" i="18"/>
  <c r="AM55" i="18"/>
  <c r="AG55" i="18"/>
  <c r="AA55" i="18"/>
  <c r="U55" i="18"/>
  <c r="O55" i="18"/>
  <c r="I55" i="18"/>
  <c r="AY54" i="18"/>
  <c r="AS54" i="18"/>
  <c r="AM54" i="18"/>
  <c r="AG54" i="18"/>
  <c r="AA54" i="18"/>
  <c r="U54" i="18"/>
  <c r="O54" i="18"/>
  <c r="I54" i="18"/>
  <c r="AY53" i="18"/>
  <c r="AS53" i="18"/>
  <c r="AM53" i="18"/>
  <c r="AG53" i="18"/>
  <c r="AA53" i="18"/>
  <c r="U53" i="18"/>
  <c r="O53" i="18"/>
  <c r="I53" i="18"/>
  <c r="AY52" i="18"/>
  <c r="AS52" i="18"/>
  <c r="AM52" i="18"/>
  <c r="AG52" i="18"/>
  <c r="AA52" i="18"/>
  <c r="U52" i="18"/>
  <c r="O52" i="18"/>
  <c r="I52" i="18"/>
  <c r="AY51" i="18"/>
  <c r="AS51" i="18"/>
  <c r="AM51" i="18"/>
  <c r="AG51" i="18"/>
  <c r="AA51" i="18"/>
  <c r="U51" i="18"/>
  <c r="O51" i="18"/>
  <c r="I51" i="18"/>
  <c r="AY50" i="18"/>
  <c r="AS50" i="18"/>
  <c r="AM50" i="18"/>
  <c r="AM62" i="18" s="1"/>
  <c r="AG50" i="18"/>
  <c r="AA50" i="18"/>
  <c r="U50" i="18"/>
  <c r="O50" i="18"/>
  <c r="I50" i="18"/>
  <c r="AW42" i="18"/>
  <c r="AV42" i="18"/>
  <c r="AT42" i="18"/>
  <c r="AU42" i="18" s="1"/>
  <c r="AP42" i="18"/>
  <c r="AQ42" i="18" s="1"/>
  <c r="AN42" i="18"/>
  <c r="AO42" i="18" s="1"/>
  <c r="AK42" i="18"/>
  <c r="AJ42" i="18"/>
  <c r="AI42" i="18"/>
  <c r="AH42" i="18"/>
  <c r="AD42" i="18"/>
  <c r="AE42" i="18" s="1"/>
  <c r="AB42" i="18"/>
  <c r="AC42" i="18" s="1"/>
  <c r="X42" i="18"/>
  <c r="Y42" i="18" s="1"/>
  <c r="W42" i="18"/>
  <c r="V42" i="18"/>
  <c r="R42" i="18"/>
  <c r="S42" i="18" s="1"/>
  <c r="P42" i="18"/>
  <c r="L42" i="18"/>
  <c r="M42" i="18" s="1"/>
  <c r="J42" i="18"/>
  <c r="K42" i="18" s="1"/>
  <c r="F42" i="18"/>
  <c r="D42" i="18"/>
  <c r="E42" i="18" s="1"/>
  <c r="BE41" i="18"/>
  <c r="BC41" i="18"/>
  <c r="BB41" i="18"/>
  <c r="BA41" i="18"/>
  <c r="AZ41" i="18"/>
  <c r="AW41" i="18"/>
  <c r="AU41" i="18"/>
  <c r="AQ41" i="18"/>
  <c r="AO41" i="18"/>
  <c r="AK41" i="18"/>
  <c r="AI41" i="18"/>
  <c r="AE41" i="18"/>
  <c r="AC41" i="18"/>
  <c r="Y41" i="18"/>
  <c r="W41" i="18"/>
  <c r="S41" i="18"/>
  <c r="Q41" i="18"/>
  <c r="M41" i="18"/>
  <c r="K41" i="18"/>
  <c r="G41" i="18"/>
  <c r="E41" i="18"/>
  <c r="BE40" i="18"/>
  <c r="BC40" i="18"/>
  <c r="BB40" i="18"/>
  <c r="BA40" i="18"/>
  <c r="AZ40" i="18"/>
  <c r="AW40" i="18"/>
  <c r="AU40" i="18"/>
  <c r="AQ40" i="18"/>
  <c r="AO40" i="18"/>
  <c r="AK40" i="18"/>
  <c r="AI40" i="18"/>
  <c r="AE40" i="18"/>
  <c r="AC40" i="18"/>
  <c r="Y40" i="18"/>
  <c r="W40" i="18"/>
  <c r="S40" i="18"/>
  <c r="Q40" i="18"/>
  <c r="M40" i="18"/>
  <c r="K40" i="18"/>
  <c r="G40" i="18"/>
  <c r="E40" i="18"/>
  <c r="BE39" i="18"/>
  <c r="BC39" i="18"/>
  <c r="BB39" i="18"/>
  <c r="BA39" i="18"/>
  <c r="AZ39" i="18"/>
  <c r="AW39" i="18"/>
  <c r="AU39" i="18"/>
  <c r="AQ39" i="18"/>
  <c r="AO39" i="18"/>
  <c r="AK39" i="18"/>
  <c r="AI39" i="18"/>
  <c r="AE39" i="18"/>
  <c r="AC39" i="18"/>
  <c r="Y39" i="18"/>
  <c r="W39" i="18"/>
  <c r="S39" i="18"/>
  <c r="Q39" i="18"/>
  <c r="M39" i="18"/>
  <c r="K39" i="18"/>
  <c r="G39" i="18"/>
  <c r="E39" i="18"/>
  <c r="AX36" i="18"/>
  <c r="AV36" i="18"/>
  <c r="AT36" i="18"/>
  <c r="AR36" i="18"/>
  <c r="AP36" i="18"/>
  <c r="AN36" i="18"/>
  <c r="AL36" i="18"/>
  <c r="AJ36" i="18"/>
  <c r="AH36" i="18"/>
  <c r="AF36" i="18"/>
  <c r="AD36" i="18"/>
  <c r="AB36" i="18"/>
  <c r="Z36" i="18"/>
  <c r="X36" i="18"/>
  <c r="V36" i="18"/>
  <c r="T36" i="18"/>
  <c r="R36" i="18"/>
  <c r="P36" i="18"/>
  <c r="N36" i="18"/>
  <c r="L36" i="18"/>
  <c r="J36" i="18"/>
  <c r="H36" i="18"/>
  <c r="F36" i="18"/>
  <c r="D36" i="18"/>
  <c r="BE35" i="18"/>
  <c r="BD35" i="18"/>
  <c r="BC35" i="18"/>
  <c r="BB35" i="18"/>
  <c r="BA35" i="18"/>
  <c r="AZ35" i="18"/>
  <c r="AW35" i="18"/>
  <c r="AU35" i="18"/>
  <c r="AQ35" i="18"/>
  <c r="AO35" i="18"/>
  <c r="AK35" i="18"/>
  <c r="AI35" i="18"/>
  <c r="AE35" i="18"/>
  <c r="AC35" i="18"/>
  <c r="Y35" i="18"/>
  <c r="W35" i="18"/>
  <c r="S35" i="18"/>
  <c r="Q35" i="18"/>
  <c r="M35" i="18"/>
  <c r="K35" i="18"/>
  <c r="G35" i="18"/>
  <c r="E35" i="18"/>
  <c r="BE34" i="18"/>
  <c r="BD34" i="18"/>
  <c r="BC34" i="18"/>
  <c r="BB34" i="18"/>
  <c r="BA34" i="18"/>
  <c r="AZ34" i="18"/>
  <c r="AW34" i="18"/>
  <c r="AU34" i="18"/>
  <c r="AQ34" i="18"/>
  <c r="AO34" i="18"/>
  <c r="AK34" i="18"/>
  <c r="AI34" i="18"/>
  <c r="AE34" i="18"/>
  <c r="AC34" i="18"/>
  <c r="Y34" i="18"/>
  <c r="W34" i="18"/>
  <c r="S34" i="18"/>
  <c r="Q34" i="18"/>
  <c r="M34" i="18"/>
  <c r="K34" i="18"/>
  <c r="G34" i="18"/>
  <c r="E34" i="18"/>
  <c r="BE33" i="18"/>
  <c r="BD33" i="18"/>
  <c r="BC33" i="18"/>
  <c r="BB33" i="18"/>
  <c r="BA33" i="18"/>
  <c r="AZ33" i="18"/>
  <c r="AW33" i="18"/>
  <c r="AU33" i="18"/>
  <c r="AQ33" i="18"/>
  <c r="AO33" i="18"/>
  <c r="AK33" i="18"/>
  <c r="AI33" i="18"/>
  <c r="AE33" i="18"/>
  <c r="AC33" i="18"/>
  <c r="Y33" i="18"/>
  <c r="W33" i="18"/>
  <c r="S33" i="18"/>
  <c r="Q33" i="18"/>
  <c r="M33" i="18"/>
  <c r="K33" i="18"/>
  <c r="G33" i="18"/>
  <c r="E33" i="18"/>
  <c r="BE32" i="18"/>
  <c r="BD32" i="18"/>
  <c r="BC32" i="18"/>
  <c r="BB32" i="18"/>
  <c r="BA32" i="18"/>
  <c r="AZ32" i="18"/>
  <c r="AW32" i="18"/>
  <c r="AU32" i="18"/>
  <c r="AQ32" i="18"/>
  <c r="AO32" i="18"/>
  <c r="AK32" i="18"/>
  <c r="AI32" i="18"/>
  <c r="AE32" i="18"/>
  <c r="AC32" i="18"/>
  <c r="Y32" i="18"/>
  <c r="W32" i="18"/>
  <c r="S32" i="18"/>
  <c r="Q32" i="18"/>
  <c r="M32" i="18"/>
  <c r="K32" i="18"/>
  <c r="G32" i="18"/>
  <c r="E32" i="18"/>
  <c r="BE31" i="18"/>
  <c r="BD31" i="18"/>
  <c r="BC31" i="18"/>
  <c r="BB31" i="18"/>
  <c r="BA31" i="18"/>
  <c r="AZ31" i="18"/>
  <c r="AW31" i="18"/>
  <c r="AU31" i="18"/>
  <c r="AQ31" i="18"/>
  <c r="AO31" i="18"/>
  <c r="AK31" i="18"/>
  <c r="AI31" i="18"/>
  <c r="AE31" i="18"/>
  <c r="AC31" i="18"/>
  <c r="Y31" i="18"/>
  <c r="W31" i="18"/>
  <c r="S31" i="18"/>
  <c r="Q31" i="18"/>
  <c r="M31" i="18"/>
  <c r="K31" i="18"/>
  <c r="G31" i="18"/>
  <c r="E31" i="18"/>
  <c r="BE30" i="18"/>
  <c r="BD30" i="18"/>
  <c r="BC30" i="18"/>
  <c r="BB30" i="18"/>
  <c r="BA30" i="18"/>
  <c r="AZ30" i="18"/>
  <c r="AW30" i="18"/>
  <c r="AU30" i="18"/>
  <c r="AQ30" i="18"/>
  <c r="AO30" i="18"/>
  <c r="AK30" i="18"/>
  <c r="AI30" i="18"/>
  <c r="AE30" i="18"/>
  <c r="AC30" i="18"/>
  <c r="Y30" i="18"/>
  <c r="W30" i="18"/>
  <c r="S30" i="18"/>
  <c r="Q30" i="18"/>
  <c r="M30" i="18"/>
  <c r="K30" i="18"/>
  <c r="G30" i="18"/>
  <c r="E30" i="18"/>
  <c r="BE29" i="18"/>
  <c r="BD29" i="18"/>
  <c r="BC29" i="18"/>
  <c r="BB29" i="18"/>
  <c r="BA29" i="18"/>
  <c r="AZ29" i="18"/>
  <c r="AW29" i="18"/>
  <c r="AU29" i="18"/>
  <c r="AQ29" i="18"/>
  <c r="AO29" i="18"/>
  <c r="AK29" i="18"/>
  <c r="AI29" i="18"/>
  <c r="AE29" i="18"/>
  <c r="AC29" i="18"/>
  <c r="Y29" i="18"/>
  <c r="W29" i="18"/>
  <c r="S29" i="18"/>
  <c r="Q29" i="18"/>
  <c r="M29" i="18"/>
  <c r="K29" i="18"/>
  <c r="G29" i="18"/>
  <c r="E29" i="18"/>
  <c r="BE28" i="18"/>
  <c r="BD28" i="18"/>
  <c r="BC28" i="18"/>
  <c r="BB28" i="18"/>
  <c r="BA28" i="18"/>
  <c r="AZ28" i="18"/>
  <c r="AW28" i="18"/>
  <c r="AU28" i="18"/>
  <c r="AQ28" i="18"/>
  <c r="AO28" i="18"/>
  <c r="AK28" i="18"/>
  <c r="AI28" i="18"/>
  <c r="AE28" i="18"/>
  <c r="AC28" i="18"/>
  <c r="Y28" i="18"/>
  <c r="W28" i="18"/>
  <c r="S28" i="18"/>
  <c r="Q28" i="18"/>
  <c r="M28" i="18"/>
  <c r="K28" i="18"/>
  <c r="G28" i="18"/>
  <c r="E28" i="18"/>
  <c r="BE27" i="18"/>
  <c r="BD27" i="18"/>
  <c r="BC27" i="18"/>
  <c r="BB27" i="18"/>
  <c r="BA27" i="18"/>
  <c r="AZ27" i="18"/>
  <c r="AW27" i="18"/>
  <c r="AU27" i="18"/>
  <c r="AQ27" i="18"/>
  <c r="AO27" i="18"/>
  <c r="AK27" i="18"/>
  <c r="AI27" i="18"/>
  <c r="AE27" i="18"/>
  <c r="AC27" i="18"/>
  <c r="Y27" i="18"/>
  <c r="W27" i="18"/>
  <c r="S27" i="18"/>
  <c r="Q27" i="18"/>
  <c r="M27" i="18"/>
  <c r="K27" i="18"/>
  <c r="G27" i="18"/>
  <c r="E27" i="18"/>
  <c r="BE26" i="18"/>
  <c r="BD26" i="18"/>
  <c r="BC26" i="18"/>
  <c r="BB26" i="18"/>
  <c r="BA26" i="18"/>
  <c r="AZ26" i="18"/>
  <c r="AW26" i="18"/>
  <c r="AU26" i="18"/>
  <c r="AQ26" i="18"/>
  <c r="AO26" i="18"/>
  <c r="AK26" i="18"/>
  <c r="AI26" i="18"/>
  <c r="AE26" i="18"/>
  <c r="AC26" i="18"/>
  <c r="Y26" i="18"/>
  <c r="W26" i="18"/>
  <c r="S26" i="18"/>
  <c r="Q26" i="18"/>
  <c r="M26" i="18"/>
  <c r="K26" i="18"/>
  <c r="G26" i="18"/>
  <c r="E26" i="18"/>
  <c r="BE25" i="18"/>
  <c r="BD25" i="18"/>
  <c r="BC25" i="18"/>
  <c r="BB25" i="18"/>
  <c r="BA25" i="18"/>
  <c r="AZ25" i="18"/>
  <c r="AW25" i="18"/>
  <c r="AU25" i="18"/>
  <c r="AQ25" i="18"/>
  <c r="AO25" i="18"/>
  <c r="AK25" i="18"/>
  <c r="AI25" i="18"/>
  <c r="AE25" i="18"/>
  <c r="AC25" i="18"/>
  <c r="Y25" i="18"/>
  <c r="W25" i="18"/>
  <c r="S25" i="18"/>
  <c r="Q25" i="18"/>
  <c r="M25" i="18"/>
  <c r="K25" i="18"/>
  <c r="G25" i="18"/>
  <c r="E25" i="18"/>
  <c r="BE24" i="18"/>
  <c r="BD24" i="18"/>
  <c r="BC24" i="18"/>
  <c r="BB24" i="18"/>
  <c r="BA24" i="18"/>
  <c r="AZ24" i="18"/>
  <c r="AW24" i="18"/>
  <c r="AU24" i="18"/>
  <c r="AQ24" i="18"/>
  <c r="AO24" i="18"/>
  <c r="AK24" i="18"/>
  <c r="AI24" i="18"/>
  <c r="AE24" i="18"/>
  <c r="AC24" i="18"/>
  <c r="Y24" i="18"/>
  <c r="W24" i="18"/>
  <c r="S24" i="18"/>
  <c r="Q24" i="18"/>
  <c r="M24" i="18"/>
  <c r="K24" i="18"/>
  <c r="G24" i="18"/>
  <c r="E24" i="18"/>
  <c r="BE23" i="18"/>
  <c r="BD23" i="18"/>
  <c r="BC23" i="18"/>
  <c r="BB23" i="18"/>
  <c r="BA23" i="18"/>
  <c r="AZ23" i="18"/>
  <c r="AW23" i="18"/>
  <c r="AU23" i="18"/>
  <c r="AQ23" i="18"/>
  <c r="AO23" i="18"/>
  <c r="AK23" i="18"/>
  <c r="AI23" i="18"/>
  <c r="AE23" i="18"/>
  <c r="AC23" i="18"/>
  <c r="Y23" i="18"/>
  <c r="W23" i="18"/>
  <c r="S23" i="18"/>
  <c r="Q23" i="18"/>
  <c r="M23" i="18"/>
  <c r="K23" i="18"/>
  <c r="G23" i="18"/>
  <c r="E23" i="18"/>
  <c r="BE22" i="18"/>
  <c r="BD22" i="18"/>
  <c r="BC22" i="18"/>
  <c r="BB22" i="18"/>
  <c r="BA22" i="18"/>
  <c r="AZ22" i="18"/>
  <c r="AW22" i="18"/>
  <c r="AU22" i="18"/>
  <c r="AQ22" i="18"/>
  <c r="AO22" i="18"/>
  <c r="AK22" i="18"/>
  <c r="AI22" i="18"/>
  <c r="AE22" i="18"/>
  <c r="AC22" i="18"/>
  <c r="Y22" i="18"/>
  <c r="W22" i="18"/>
  <c r="S22" i="18"/>
  <c r="Q22" i="18"/>
  <c r="M22" i="18"/>
  <c r="K22" i="18"/>
  <c r="G22" i="18"/>
  <c r="E22" i="18"/>
  <c r="BE21" i="18"/>
  <c r="BD21" i="18"/>
  <c r="BC21" i="18"/>
  <c r="BB21" i="18"/>
  <c r="BA21" i="18"/>
  <c r="AZ21" i="18"/>
  <c r="AW21" i="18"/>
  <c r="AU21" i="18"/>
  <c r="AQ21" i="18"/>
  <c r="AO21" i="18"/>
  <c r="AK21" i="18"/>
  <c r="AI21" i="18"/>
  <c r="AE21" i="18"/>
  <c r="AC21" i="18"/>
  <c r="Y21" i="18"/>
  <c r="W21" i="18"/>
  <c r="S21" i="18"/>
  <c r="Q21" i="18"/>
  <c r="M21" i="18"/>
  <c r="K21" i="18"/>
  <c r="G21" i="18"/>
  <c r="E21" i="18"/>
  <c r="BE20" i="18"/>
  <c r="BD20" i="18"/>
  <c r="BC20" i="18"/>
  <c r="BB20" i="18"/>
  <c r="BA20" i="18"/>
  <c r="AZ20" i="18"/>
  <c r="AW20" i="18"/>
  <c r="AU20" i="18"/>
  <c r="AQ20" i="18"/>
  <c r="AO20" i="18"/>
  <c r="AK20" i="18"/>
  <c r="AI20" i="18"/>
  <c r="AE20" i="18"/>
  <c r="AC20" i="18"/>
  <c r="Y20" i="18"/>
  <c r="W20" i="18"/>
  <c r="S20" i="18"/>
  <c r="Q20" i="18"/>
  <c r="M20" i="18"/>
  <c r="K20" i="18"/>
  <c r="G20" i="18"/>
  <c r="E20" i="18"/>
  <c r="BE19" i="18"/>
  <c r="BD19" i="18"/>
  <c r="BC19" i="18"/>
  <c r="BB19" i="18"/>
  <c r="BA19" i="18"/>
  <c r="AZ19" i="18"/>
  <c r="AW19" i="18"/>
  <c r="AU19" i="18"/>
  <c r="AQ19" i="18"/>
  <c r="AO19" i="18"/>
  <c r="AK19" i="18"/>
  <c r="AI19" i="18"/>
  <c r="AE19" i="18"/>
  <c r="AC19" i="18"/>
  <c r="Y19" i="18"/>
  <c r="W19" i="18"/>
  <c r="S19" i="18"/>
  <c r="Q19" i="18"/>
  <c r="M19" i="18"/>
  <c r="K19" i="18"/>
  <c r="G19" i="18"/>
  <c r="E19" i="18"/>
  <c r="BE18" i="18"/>
  <c r="BD18" i="18"/>
  <c r="BC18" i="18"/>
  <c r="BB18" i="18"/>
  <c r="BA18" i="18"/>
  <c r="AZ18" i="18"/>
  <c r="AW18" i="18"/>
  <c r="AU18" i="18"/>
  <c r="AQ18" i="18"/>
  <c r="AO18" i="18"/>
  <c r="AK18" i="18"/>
  <c r="AI18" i="18"/>
  <c r="AE18" i="18"/>
  <c r="AC18" i="18"/>
  <c r="Y18" i="18"/>
  <c r="W18" i="18"/>
  <c r="S18" i="18"/>
  <c r="Q18" i="18"/>
  <c r="M18" i="18"/>
  <c r="M36" i="18" s="1"/>
  <c r="K18" i="18"/>
  <c r="G18" i="18"/>
  <c r="E18" i="18"/>
  <c r="BE17" i="18"/>
  <c r="BD17" i="18"/>
  <c r="BC17" i="18"/>
  <c r="BB17" i="18"/>
  <c r="BA17" i="18"/>
  <c r="AZ17" i="18"/>
  <c r="AW17" i="18"/>
  <c r="AU17" i="18"/>
  <c r="AQ17" i="18"/>
  <c r="AO17" i="18"/>
  <c r="AK17" i="18"/>
  <c r="AI17" i="18"/>
  <c r="AE17" i="18"/>
  <c r="AC17" i="18"/>
  <c r="Y17" i="18"/>
  <c r="W17" i="18"/>
  <c r="S17" i="18"/>
  <c r="S36" i="18" s="1"/>
  <c r="Q17" i="18"/>
  <c r="Q36" i="18" s="1"/>
  <c r="M17" i="18"/>
  <c r="K17" i="18"/>
  <c r="G17" i="18"/>
  <c r="G36" i="18" s="1"/>
  <c r="E17" i="18"/>
  <c r="BE16" i="18"/>
  <c r="BD16" i="18"/>
  <c r="BC16" i="18"/>
  <c r="BB16" i="18"/>
  <c r="BA16" i="18"/>
  <c r="AZ16" i="18"/>
  <c r="AW16" i="18"/>
  <c r="AU16" i="18"/>
  <c r="AQ16" i="18"/>
  <c r="AO16" i="18"/>
  <c r="AK16" i="18"/>
  <c r="AI16" i="18"/>
  <c r="AE16" i="18"/>
  <c r="AC16" i="18"/>
  <c r="BE15" i="18"/>
  <c r="BD15" i="18"/>
  <c r="BC15" i="18"/>
  <c r="BB15" i="18"/>
  <c r="BA15" i="18"/>
  <c r="AZ15" i="18"/>
  <c r="AW15" i="18"/>
  <c r="AU15" i="18"/>
  <c r="AQ15" i="18"/>
  <c r="AO15" i="18"/>
  <c r="AK15" i="18"/>
  <c r="AI15" i="18"/>
  <c r="AE15" i="18"/>
  <c r="AC15" i="18"/>
  <c r="BE12" i="18"/>
  <c r="BD12" i="18"/>
  <c r="BC12" i="18"/>
  <c r="BB12" i="18"/>
  <c r="BA12" i="18"/>
  <c r="AZ12" i="18"/>
  <c r="AW12" i="18"/>
  <c r="AU12" i="18"/>
  <c r="AQ12" i="18"/>
  <c r="AO12" i="18"/>
  <c r="AK12" i="18"/>
  <c r="AI12" i="18"/>
  <c r="AY63" i="21"/>
  <c r="AS63" i="21"/>
  <c r="AM63" i="21"/>
  <c r="AG63" i="21"/>
  <c r="AA63" i="21"/>
  <c r="U63" i="21"/>
  <c r="O63" i="21"/>
  <c r="I63" i="21"/>
  <c r="AY62" i="21"/>
  <c r="AS62" i="21"/>
  <c r="AM62" i="21"/>
  <c r="AG62" i="21"/>
  <c r="AA62" i="21"/>
  <c r="U62" i="21"/>
  <c r="O62" i="21"/>
  <c r="I62" i="21"/>
  <c r="AY61" i="21"/>
  <c r="AS61" i="21"/>
  <c r="AM61" i="21"/>
  <c r="AG61" i="21"/>
  <c r="AA61" i="21"/>
  <c r="U61" i="21"/>
  <c r="O61" i="21"/>
  <c r="I61" i="21"/>
  <c r="AY60" i="21"/>
  <c r="AS60" i="21"/>
  <c r="AM60" i="21"/>
  <c r="AG60" i="21"/>
  <c r="AA60" i="21"/>
  <c r="U60" i="21"/>
  <c r="O60" i="21"/>
  <c r="I60" i="21"/>
  <c r="AY59" i="21"/>
  <c r="AS59" i="21"/>
  <c r="AM59" i="21"/>
  <c r="AG59" i="21"/>
  <c r="AA59" i="21"/>
  <c r="U59" i="21"/>
  <c r="O59" i="21"/>
  <c r="I59" i="21"/>
  <c r="AY58" i="21"/>
  <c r="AS58" i="21"/>
  <c r="AM58" i="21"/>
  <c r="AG58" i="21"/>
  <c r="AA58" i="21"/>
  <c r="U58" i="21"/>
  <c r="O58" i="21"/>
  <c r="I58" i="21"/>
  <c r="AY57" i="21"/>
  <c r="AS57" i="21"/>
  <c r="AM57" i="21"/>
  <c r="AG57" i="21"/>
  <c r="AA57" i="21"/>
  <c r="U57" i="21"/>
  <c r="O57" i="21"/>
  <c r="I57" i="21"/>
  <c r="AY56" i="21"/>
  <c r="AS56" i="21"/>
  <c r="AM56" i="21"/>
  <c r="AG56" i="21"/>
  <c r="AA56" i="21"/>
  <c r="U56" i="21"/>
  <c r="O56" i="21"/>
  <c r="I56" i="21"/>
  <c r="AY55" i="21"/>
  <c r="AS55" i="21"/>
  <c r="AM55" i="21"/>
  <c r="AG55" i="21"/>
  <c r="AA55" i="21"/>
  <c r="U55" i="21"/>
  <c r="O55" i="21"/>
  <c r="I55" i="21"/>
  <c r="AY54" i="21"/>
  <c r="AS54" i="21"/>
  <c r="AM54" i="21"/>
  <c r="AG54" i="21"/>
  <c r="AA54" i="21"/>
  <c r="U54" i="21"/>
  <c r="O54" i="21"/>
  <c r="I54" i="21"/>
  <c r="AY53" i="21"/>
  <c r="AS53" i="21"/>
  <c r="AM53" i="21"/>
  <c r="AG53" i="21"/>
  <c r="AA53" i="21"/>
  <c r="U53" i="21"/>
  <c r="O53" i="21"/>
  <c r="I53" i="21"/>
  <c r="AY52" i="21"/>
  <c r="AS52" i="21"/>
  <c r="AM52" i="21"/>
  <c r="AG52" i="21"/>
  <c r="AA52" i="21"/>
  <c r="U52" i="21"/>
  <c r="O52" i="21"/>
  <c r="O64" i="21" s="1"/>
  <c r="I52" i="21"/>
  <c r="AW44" i="21"/>
  <c r="AV44" i="21"/>
  <c r="AT44" i="21"/>
  <c r="AU44" i="21" s="1"/>
  <c r="AP44" i="21"/>
  <c r="AQ44" i="21" s="1"/>
  <c r="AO44" i="21"/>
  <c r="AN44" i="21"/>
  <c r="AK44" i="21"/>
  <c r="AJ44" i="21"/>
  <c r="AH44" i="21"/>
  <c r="AI44" i="21" s="1"/>
  <c r="AD44" i="21"/>
  <c r="AE44" i="21" s="1"/>
  <c r="AC44" i="21"/>
  <c r="AB44" i="21"/>
  <c r="Y44" i="21"/>
  <c r="X44" i="21"/>
  <c r="V44" i="21"/>
  <c r="R44" i="21"/>
  <c r="S44" i="21" s="1"/>
  <c r="Q44" i="21"/>
  <c r="P44" i="21"/>
  <c r="M44" i="21"/>
  <c r="L44" i="21"/>
  <c r="J44" i="21"/>
  <c r="K44" i="21" s="1"/>
  <c r="F44" i="21"/>
  <c r="E44" i="21"/>
  <c r="D44" i="21"/>
  <c r="BE43" i="21"/>
  <c r="BC43" i="21"/>
  <c r="BB43" i="21"/>
  <c r="BA43" i="21"/>
  <c r="AZ43" i="21"/>
  <c r="AW43" i="21"/>
  <c r="AU43" i="21"/>
  <c r="AQ43" i="21"/>
  <c r="AO43" i="21"/>
  <c r="AK43" i="21"/>
  <c r="AI43" i="21"/>
  <c r="AE43" i="21"/>
  <c r="AC43" i="21"/>
  <c r="Y43" i="21"/>
  <c r="W43" i="21"/>
  <c r="S43" i="21"/>
  <c r="Q43" i="21"/>
  <c r="M43" i="21"/>
  <c r="K43" i="21"/>
  <c r="G43" i="21"/>
  <c r="E43" i="21"/>
  <c r="BE42" i="21"/>
  <c r="BC42" i="21"/>
  <c r="BB42" i="21"/>
  <c r="BA42" i="21"/>
  <c r="AZ42" i="21"/>
  <c r="AW42" i="21"/>
  <c r="AU42" i="21"/>
  <c r="AQ42" i="21"/>
  <c r="AO42" i="21"/>
  <c r="AK42" i="21"/>
  <c r="AI42" i="21"/>
  <c r="AE42" i="21"/>
  <c r="AC42" i="21"/>
  <c r="Y42" i="21"/>
  <c r="W42" i="21"/>
  <c r="S42" i="21"/>
  <c r="Q42" i="21"/>
  <c r="M42" i="21"/>
  <c r="K42" i="21"/>
  <c r="G42" i="21"/>
  <c r="E42" i="21"/>
  <c r="BE41" i="21"/>
  <c r="BC41" i="21"/>
  <c r="BB41" i="21"/>
  <c r="BA41" i="21"/>
  <c r="AZ41" i="21"/>
  <c r="AW41" i="21"/>
  <c r="AU41" i="21"/>
  <c r="AQ41" i="21"/>
  <c r="AO41" i="21"/>
  <c r="AK41" i="21"/>
  <c r="AI41" i="21"/>
  <c r="AE41" i="21"/>
  <c r="AC41" i="21"/>
  <c r="Y41" i="21"/>
  <c r="W41" i="21"/>
  <c r="S41" i="21"/>
  <c r="Q41" i="21"/>
  <c r="M41" i="21"/>
  <c r="K41" i="21"/>
  <c r="G41" i="21"/>
  <c r="E41" i="21"/>
  <c r="AX38" i="21"/>
  <c r="AV38" i="21"/>
  <c r="AT38" i="21"/>
  <c r="AR38" i="21"/>
  <c r="AP38" i="21"/>
  <c r="AN38" i="21"/>
  <c r="AL38" i="21"/>
  <c r="AJ38" i="21"/>
  <c r="AH38" i="21"/>
  <c r="AF38" i="21"/>
  <c r="AD38" i="21"/>
  <c r="AB38" i="21"/>
  <c r="Z38" i="21"/>
  <c r="X38" i="21"/>
  <c r="V38" i="21"/>
  <c r="T38" i="21"/>
  <c r="R38" i="21"/>
  <c r="P38" i="21"/>
  <c r="N38" i="21"/>
  <c r="L38" i="21"/>
  <c r="J38" i="21"/>
  <c r="H38" i="21"/>
  <c r="F38" i="21"/>
  <c r="D38" i="21"/>
  <c r="BE37" i="21"/>
  <c r="BD37" i="21"/>
  <c r="BC37" i="21"/>
  <c r="BB37" i="21"/>
  <c r="BA37" i="21"/>
  <c r="AZ37" i="21"/>
  <c r="AW37" i="21"/>
  <c r="AU37" i="21"/>
  <c r="AQ37" i="21"/>
  <c r="AO37" i="21"/>
  <c r="AK37" i="21"/>
  <c r="AI37" i="21"/>
  <c r="AE37" i="21"/>
  <c r="AC37" i="21"/>
  <c r="Y37" i="21"/>
  <c r="W37" i="21"/>
  <c r="S37" i="21"/>
  <c r="Q37" i="21"/>
  <c r="M37" i="21"/>
  <c r="K37" i="21"/>
  <c r="G37" i="21"/>
  <c r="E37" i="21"/>
  <c r="BE36" i="21"/>
  <c r="BD36" i="21"/>
  <c r="BC36" i="21"/>
  <c r="BB36" i="21"/>
  <c r="BA36" i="21"/>
  <c r="AZ36" i="21"/>
  <c r="AW36" i="21"/>
  <c r="AU36" i="21"/>
  <c r="AQ36" i="21"/>
  <c r="AO36" i="21"/>
  <c r="AK36" i="21"/>
  <c r="AI36" i="21"/>
  <c r="AE36" i="21"/>
  <c r="AC36" i="21"/>
  <c r="Y36" i="21"/>
  <c r="W36" i="21"/>
  <c r="S36" i="21"/>
  <c r="Q36" i="21"/>
  <c r="M36" i="21"/>
  <c r="K36" i="21"/>
  <c r="G36" i="21"/>
  <c r="E36" i="21"/>
  <c r="BE35" i="21"/>
  <c r="BD35" i="21"/>
  <c r="BC35" i="21"/>
  <c r="BB35" i="21"/>
  <c r="BA35" i="21"/>
  <c r="AZ35" i="21"/>
  <c r="AW35" i="21"/>
  <c r="AU35" i="21"/>
  <c r="AQ35" i="21"/>
  <c r="AO35" i="21"/>
  <c r="AK35" i="21"/>
  <c r="AI35" i="21"/>
  <c r="AE35" i="21"/>
  <c r="AC35" i="21"/>
  <c r="Y35" i="21"/>
  <c r="W35" i="21"/>
  <c r="S35" i="21"/>
  <c r="Q35" i="21"/>
  <c r="M35" i="21"/>
  <c r="K35" i="21"/>
  <c r="G35" i="21"/>
  <c r="E35" i="21"/>
  <c r="BE34" i="21"/>
  <c r="BD34" i="21"/>
  <c r="BC34" i="21"/>
  <c r="BB34" i="21"/>
  <c r="BA34" i="21"/>
  <c r="AZ34" i="21"/>
  <c r="AW34" i="21"/>
  <c r="AU34" i="21"/>
  <c r="AQ34" i="21"/>
  <c r="AO34" i="21"/>
  <c r="AK34" i="21"/>
  <c r="AI34" i="21"/>
  <c r="AE34" i="21"/>
  <c r="AC34" i="21"/>
  <c r="Y34" i="21"/>
  <c r="W34" i="21"/>
  <c r="S34" i="21"/>
  <c r="Q34" i="21"/>
  <c r="M34" i="21"/>
  <c r="K34" i="21"/>
  <c r="G34" i="21"/>
  <c r="E34" i="21"/>
  <c r="BE33" i="21"/>
  <c r="BC33" i="21"/>
  <c r="BB33" i="21"/>
  <c r="BA33" i="21"/>
  <c r="AZ33" i="21"/>
  <c r="AW33" i="21"/>
  <c r="AU33" i="21"/>
  <c r="AQ33" i="21"/>
  <c r="AO33" i="21"/>
  <c r="AK33" i="21"/>
  <c r="AI33" i="21"/>
  <c r="AE33" i="21"/>
  <c r="AC33" i="21"/>
  <c r="Y33" i="21"/>
  <c r="W33" i="21"/>
  <c r="S33" i="21"/>
  <c r="Q33" i="21"/>
  <c r="M33" i="21"/>
  <c r="K33" i="21"/>
  <c r="G33" i="21"/>
  <c r="E33" i="21"/>
  <c r="BE32" i="21"/>
  <c r="BD32" i="21"/>
  <c r="BC32" i="21"/>
  <c r="BB32" i="21"/>
  <c r="BA32" i="21"/>
  <c r="AZ32" i="21"/>
  <c r="AW32" i="21"/>
  <c r="AU32" i="21"/>
  <c r="AQ32" i="21"/>
  <c r="AO32" i="21"/>
  <c r="AK32" i="21"/>
  <c r="AI32" i="21"/>
  <c r="AE32" i="21"/>
  <c r="AC32" i="21"/>
  <c r="Y32" i="21"/>
  <c r="W32" i="21"/>
  <c r="S32" i="21"/>
  <c r="Q32" i="21"/>
  <c r="M32" i="21"/>
  <c r="K32" i="21"/>
  <c r="G32" i="21"/>
  <c r="E32" i="21"/>
  <c r="BE31" i="21"/>
  <c r="BD31" i="21"/>
  <c r="BC31" i="21"/>
  <c r="BB31" i="21"/>
  <c r="BA31" i="21"/>
  <c r="AZ31" i="21"/>
  <c r="AW31" i="21"/>
  <c r="AU31" i="21"/>
  <c r="AQ31" i="21"/>
  <c r="AO31" i="21"/>
  <c r="AK31" i="21"/>
  <c r="AI31" i="21"/>
  <c r="AE31" i="21"/>
  <c r="AC31" i="21"/>
  <c r="Y31" i="21"/>
  <c r="W31" i="21"/>
  <c r="S31" i="21"/>
  <c r="Q31" i="21"/>
  <c r="M31" i="21"/>
  <c r="K31" i="21"/>
  <c r="G31" i="21"/>
  <c r="E31" i="21"/>
  <c r="BE30" i="21"/>
  <c r="BD30" i="21"/>
  <c r="BC30" i="21"/>
  <c r="BB30" i="21"/>
  <c r="BA30" i="21"/>
  <c r="AZ30" i="21"/>
  <c r="AW30" i="21"/>
  <c r="AU30" i="21"/>
  <c r="AQ30" i="21"/>
  <c r="AO30" i="21"/>
  <c r="AK30" i="21"/>
  <c r="AI30" i="21"/>
  <c r="AE30" i="21"/>
  <c r="AC30" i="21"/>
  <c r="Y30" i="21"/>
  <c r="W30" i="21"/>
  <c r="S30" i="21"/>
  <c r="Q30" i="21"/>
  <c r="M30" i="21"/>
  <c r="K30" i="21"/>
  <c r="G30" i="21"/>
  <c r="E30" i="21"/>
  <c r="BE29" i="21"/>
  <c r="BD29" i="21"/>
  <c r="BC29" i="21"/>
  <c r="BB29" i="21"/>
  <c r="BA29" i="21"/>
  <c r="AZ29" i="21"/>
  <c r="AW29" i="21"/>
  <c r="AU29" i="21"/>
  <c r="AQ29" i="21"/>
  <c r="AO29" i="21"/>
  <c r="AK29" i="21"/>
  <c r="AI29" i="21"/>
  <c r="AE29" i="21"/>
  <c r="AC29" i="21"/>
  <c r="Y29" i="21"/>
  <c r="W29" i="21"/>
  <c r="S29" i="21"/>
  <c r="Q29" i="21"/>
  <c r="M29" i="21"/>
  <c r="K29" i="21"/>
  <c r="G29" i="21"/>
  <c r="E29" i="21"/>
  <c r="BE28" i="21"/>
  <c r="BD28" i="21"/>
  <c r="BC28" i="21"/>
  <c r="BB28" i="21"/>
  <c r="BA28" i="21"/>
  <c r="AZ28" i="21"/>
  <c r="AW28" i="21"/>
  <c r="AU28" i="21"/>
  <c r="AQ28" i="21"/>
  <c r="AO28" i="21"/>
  <c r="AK28" i="21"/>
  <c r="AI28" i="21"/>
  <c r="AE28" i="21"/>
  <c r="AC28" i="21"/>
  <c r="Y28" i="21"/>
  <c r="W28" i="21"/>
  <c r="S28" i="21"/>
  <c r="Q28" i="21"/>
  <c r="M28" i="21"/>
  <c r="K28" i="21"/>
  <c r="G28" i="21"/>
  <c r="E28" i="21"/>
  <c r="BE27" i="21"/>
  <c r="BD27" i="21"/>
  <c r="BC27" i="21"/>
  <c r="BB27" i="21"/>
  <c r="BA27" i="21"/>
  <c r="AZ27" i="21"/>
  <c r="AW27" i="21"/>
  <c r="AU27" i="21"/>
  <c r="AQ27" i="21"/>
  <c r="AO27" i="21"/>
  <c r="AK27" i="21"/>
  <c r="AI27" i="21"/>
  <c r="AE27" i="21"/>
  <c r="AC27" i="21"/>
  <c r="Y27" i="21"/>
  <c r="W27" i="21"/>
  <c r="S27" i="21"/>
  <c r="Q27" i="21"/>
  <c r="M27" i="21"/>
  <c r="K27" i="21"/>
  <c r="G27" i="21"/>
  <c r="E27" i="21"/>
  <c r="BE26" i="21"/>
  <c r="BD26" i="21"/>
  <c r="BC26" i="21"/>
  <c r="BB26" i="21"/>
  <c r="BA26" i="21"/>
  <c r="AZ26" i="21"/>
  <c r="AW26" i="21"/>
  <c r="AU26" i="21"/>
  <c r="AQ26" i="21"/>
  <c r="AO26" i="21"/>
  <c r="AK26" i="21"/>
  <c r="AI26" i="21"/>
  <c r="AE26" i="21"/>
  <c r="AC26" i="21"/>
  <c r="Y26" i="21"/>
  <c r="W26" i="21"/>
  <c r="S26" i="21"/>
  <c r="Q26" i="21"/>
  <c r="M26" i="21"/>
  <c r="K26" i="21"/>
  <c r="G26" i="21"/>
  <c r="E26" i="21"/>
  <c r="BE25" i="21"/>
  <c r="BD25" i="21"/>
  <c r="BC25" i="21"/>
  <c r="BB25" i="21"/>
  <c r="BA25" i="21"/>
  <c r="AZ25" i="21"/>
  <c r="AW25" i="21"/>
  <c r="AU25" i="21"/>
  <c r="AQ25" i="21"/>
  <c r="AO25" i="21"/>
  <c r="AK25" i="21"/>
  <c r="AI25" i="21"/>
  <c r="AE25" i="21"/>
  <c r="AC25" i="21"/>
  <c r="Y25" i="21"/>
  <c r="W25" i="21"/>
  <c r="S25" i="21"/>
  <c r="Q25" i="21"/>
  <c r="M25" i="21"/>
  <c r="K25" i="21"/>
  <c r="G25" i="21"/>
  <c r="E25" i="21"/>
  <c r="BE24" i="21"/>
  <c r="BD24" i="21"/>
  <c r="BC24" i="21"/>
  <c r="BB24" i="21"/>
  <c r="BA24" i="21"/>
  <c r="AZ24" i="21"/>
  <c r="AW24" i="21"/>
  <c r="AU24" i="21"/>
  <c r="AQ24" i="21"/>
  <c r="AO24" i="21"/>
  <c r="AK24" i="21"/>
  <c r="AI24" i="21"/>
  <c r="AE24" i="21"/>
  <c r="AC24" i="21"/>
  <c r="Y24" i="21"/>
  <c r="W24" i="21"/>
  <c r="S24" i="21"/>
  <c r="Q24" i="21"/>
  <c r="M24" i="21"/>
  <c r="K24" i="21"/>
  <c r="G24" i="21"/>
  <c r="E24" i="21"/>
  <c r="BE23" i="21"/>
  <c r="BD23" i="21"/>
  <c r="BC23" i="21"/>
  <c r="BB23" i="21"/>
  <c r="BA23" i="21"/>
  <c r="AZ23" i="21"/>
  <c r="AW23" i="21"/>
  <c r="AU23" i="21"/>
  <c r="AQ23" i="21"/>
  <c r="AO23" i="21"/>
  <c r="AK23" i="21"/>
  <c r="AI23" i="21"/>
  <c r="AE23" i="21"/>
  <c r="AC23" i="21"/>
  <c r="Y23" i="21"/>
  <c r="W23" i="21"/>
  <c r="S23" i="21"/>
  <c r="Q23" i="21"/>
  <c r="M23" i="21"/>
  <c r="K23" i="21"/>
  <c r="G23" i="21"/>
  <c r="E23" i="21"/>
  <c r="BE22" i="21"/>
  <c r="BD22" i="21"/>
  <c r="BC22" i="21"/>
  <c r="BB22" i="21"/>
  <c r="BA22" i="21"/>
  <c r="AZ22" i="21"/>
  <c r="AW22" i="21"/>
  <c r="AU22" i="21"/>
  <c r="AQ22" i="21"/>
  <c r="AO22" i="21"/>
  <c r="AK22" i="21"/>
  <c r="AI22" i="21"/>
  <c r="AE22" i="21"/>
  <c r="AC22" i="21"/>
  <c r="Y22" i="21"/>
  <c r="W22" i="21"/>
  <c r="S22" i="21"/>
  <c r="Q22" i="21"/>
  <c r="M22" i="21"/>
  <c r="K22" i="21"/>
  <c r="G22" i="21"/>
  <c r="E22" i="21"/>
  <c r="BE21" i="21"/>
  <c r="BD21" i="21"/>
  <c r="BC21" i="21"/>
  <c r="BB21" i="21"/>
  <c r="BA21" i="21"/>
  <c r="AZ21" i="21"/>
  <c r="AW21" i="21"/>
  <c r="AU21" i="21"/>
  <c r="AQ21" i="21"/>
  <c r="AO21" i="21"/>
  <c r="AK21" i="21"/>
  <c r="AI21" i="21"/>
  <c r="AE21" i="21"/>
  <c r="AC21" i="21"/>
  <c r="Y21" i="21"/>
  <c r="W21" i="21"/>
  <c r="S21" i="21"/>
  <c r="Q21" i="21"/>
  <c r="M21" i="21"/>
  <c r="K21" i="21"/>
  <c r="G21" i="21"/>
  <c r="E21" i="21"/>
  <c r="BE20" i="21"/>
  <c r="BD20" i="21"/>
  <c r="BC20" i="21"/>
  <c r="BB20" i="21"/>
  <c r="BA20" i="21"/>
  <c r="AZ20" i="21"/>
  <c r="AW20" i="21"/>
  <c r="AU20" i="21"/>
  <c r="AQ20" i="21"/>
  <c r="AO20" i="21"/>
  <c r="AK20" i="21"/>
  <c r="AI20" i="21"/>
  <c r="AE20" i="21"/>
  <c r="AC20" i="21"/>
  <c r="Y20" i="21"/>
  <c r="W20" i="21"/>
  <c r="S20" i="21"/>
  <c r="Q20" i="21"/>
  <c r="M20" i="21"/>
  <c r="K20" i="21"/>
  <c r="G20" i="21"/>
  <c r="E20" i="21"/>
  <c r="BE19" i="21"/>
  <c r="BD19" i="21"/>
  <c r="BC19" i="21"/>
  <c r="BB19" i="21"/>
  <c r="BA19" i="21"/>
  <c r="AZ19" i="21"/>
  <c r="AW19" i="21"/>
  <c r="AU19" i="21"/>
  <c r="AQ19" i="21"/>
  <c r="AO19" i="21"/>
  <c r="AK19" i="21"/>
  <c r="AI19" i="21"/>
  <c r="AE19" i="21"/>
  <c r="AC19" i="21"/>
  <c r="Y19" i="21"/>
  <c r="W19" i="21"/>
  <c r="S19" i="21"/>
  <c r="Q19" i="21"/>
  <c r="M19" i="21"/>
  <c r="K19" i="21"/>
  <c r="G19" i="21"/>
  <c r="E19" i="21"/>
  <c r="BE18" i="21"/>
  <c r="BD18" i="21"/>
  <c r="BC18" i="21"/>
  <c r="BB18" i="21"/>
  <c r="BA18" i="21"/>
  <c r="AZ18" i="21"/>
  <c r="AW18" i="21"/>
  <c r="AU18" i="21"/>
  <c r="AQ18" i="21"/>
  <c r="AO18" i="21"/>
  <c r="AK18" i="21"/>
  <c r="AI18" i="21"/>
  <c r="AE18" i="21"/>
  <c r="AC18" i="21"/>
  <c r="Y18" i="21"/>
  <c r="W18" i="21"/>
  <c r="S18" i="21"/>
  <c r="Q18" i="21"/>
  <c r="M18" i="21"/>
  <c r="K18" i="21"/>
  <c r="G18" i="21"/>
  <c r="E18" i="21"/>
  <c r="BE17" i="21"/>
  <c r="BD17" i="21"/>
  <c r="BC17" i="21"/>
  <c r="BB17" i="21"/>
  <c r="BA17" i="21"/>
  <c r="AZ17" i="21"/>
  <c r="AW17" i="21"/>
  <c r="AU17" i="21"/>
  <c r="AQ17" i="21"/>
  <c r="AO17" i="21"/>
  <c r="AK17" i="21"/>
  <c r="AI17" i="21"/>
  <c r="AE17" i="21"/>
  <c r="AC17" i="21"/>
  <c r="Y17" i="21"/>
  <c r="W17" i="21"/>
  <c r="S17" i="21"/>
  <c r="Q17" i="21"/>
  <c r="M17" i="21"/>
  <c r="K17" i="21"/>
  <c r="G17" i="21"/>
  <c r="E17" i="21"/>
  <c r="BE16" i="21"/>
  <c r="BD16" i="21"/>
  <c r="BC16" i="21"/>
  <c r="BB16" i="21"/>
  <c r="BA16" i="21"/>
  <c r="AZ16" i="21"/>
  <c r="AW16" i="21"/>
  <c r="AU16" i="21"/>
  <c r="AQ16" i="21"/>
  <c r="AO16" i="21"/>
  <c r="AK16" i="21"/>
  <c r="AI16" i="21"/>
  <c r="AE16" i="21"/>
  <c r="AC16" i="21"/>
  <c r="Y16" i="21"/>
  <c r="W16" i="21"/>
  <c r="S16" i="21"/>
  <c r="Q16" i="21"/>
  <c r="M16" i="21"/>
  <c r="K16" i="21"/>
  <c r="G16" i="21"/>
  <c r="E16" i="21"/>
  <c r="BE15" i="21"/>
  <c r="BD15" i="21"/>
  <c r="BC15" i="21"/>
  <c r="BB15" i="21"/>
  <c r="BA15" i="21"/>
  <c r="AZ15" i="21"/>
  <c r="AW15" i="21"/>
  <c r="AU15" i="21"/>
  <c r="AQ15" i="21"/>
  <c r="AO15" i="21"/>
  <c r="AK15" i="21"/>
  <c r="AI15" i="21"/>
  <c r="AE15" i="21"/>
  <c r="AC15" i="21"/>
  <c r="Y15" i="21"/>
  <c r="W15" i="21"/>
  <c r="S15" i="21"/>
  <c r="Q15" i="21"/>
  <c r="M15" i="21"/>
  <c r="K15" i="21"/>
  <c r="G15" i="21"/>
  <c r="E15" i="21"/>
  <c r="BE12" i="21"/>
  <c r="BD12" i="21"/>
  <c r="BC12" i="21"/>
  <c r="BB12" i="21"/>
  <c r="BA12" i="21"/>
  <c r="AZ12" i="21"/>
  <c r="AW12" i="21"/>
  <c r="AU12" i="21"/>
  <c r="AQ12" i="21"/>
  <c r="AO12" i="21"/>
  <c r="AK12" i="21"/>
  <c r="AI12" i="21"/>
  <c r="Y12" i="21"/>
  <c r="W12" i="21"/>
  <c r="S12" i="21"/>
  <c r="Q12" i="21"/>
  <c r="M12" i="21"/>
  <c r="K12" i="21"/>
  <c r="G12" i="21"/>
  <c r="E12" i="21"/>
  <c r="AY63" i="10"/>
  <c r="AS63" i="10"/>
  <c r="AM63" i="10"/>
  <c r="AG63" i="10"/>
  <c r="AA63" i="10"/>
  <c r="U63" i="10"/>
  <c r="O63" i="10"/>
  <c r="I63" i="10"/>
  <c r="AY62" i="10"/>
  <c r="AS62" i="10"/>
  <c r="AM62" i="10"/>
  <c r="AG62" i="10"/>
  <c r="AA62" i="10"/>
  <c r="U62" i="10"/>
  <c r="O62" i="10"/>
  <c r="I62" i="10"/>
  <c r="AY61" i="10"/>
  <c r="AS61" i="10"/>
  <c r="AM61" i="10"/>
  <c r="AG61" i="10"/>
  <c r="AA61" i="10"/>
  <c r="U61" i="10"/>
  <c r="O61" i="10"/>
  <c r="I61" i="10"/>
  <c r="AY60" i="10"/>
  <c r="AS60" i="10"/>
  <c r="AM60" i="10"/>
  <c r="AG60" i="10"/>
  <c r="AA60" i="10"/>
  <c r="U60" i="10"/>
  <c r="O60" i="10"/>
  <c r="I60" i="10"/>
  <c r="AY59" i="10"/>
  <c r="AS59" i="10"/>
  <c r="AM59" i="10"/>
  <c r="AG59" i="10"/>
  <c r="AA59" i="10"/>
  <c r="U59" i="10"/>
  <c r="O59" i="10"/>
  <c r="I59" i="10"/>
  <c r="AY58" i="10"/>
  <c r="AS58" i="10"/>
  <c r="AM58" i="10"/>
  <c r="AG58" i="10"/>
  <c r="AA58" i="10"/>
  <c r="U58" i="10"/>
  <c r="O58" i="10"/>
  <c r="I58" i="10"/>
  <c r="AY57" i="10"/>
  <c r="AS57" i="10"/>
  <c r="AM57" i="10"/>
  <c r="AG57" i="10"/>
  <c r="AA57" i="10"/>
  <c r="U57" i="10"/>
  <c r="O57" i="10"/>
  <c r="I57" i="10"/>
  <c r="AY56" i="10"/>
  <c r="AS56" i="10"/>
  <c r="AM56" i="10"/>
  <c r="AG56" i="10"/>
  <c r="AA56" i="10"/>
  <c r="U56" i="10"/>
  <c r="O56" i="10"/>
  <c r="I56" i="10"/>
  <c r="AY55" i="10"/>
  <c r="AS55" i="10"/>
  <c r="AM55" i="10"/>
  <c r="AG55" i="10"/>
  <c r="AA55" i="10"/>
  <c r="U55" i="10"/>
  <c r="O55" i="10"/>
  <c r="I55" i="10"/>
  <c r="AY54" i="10"/>
  <c r="AS54" i="10"/>
  <c r="AM54" i="10"/>
  <c r="AG54" i="10"/>
  <c r="AA54" i="10"/>
  <c r="U54" i="10"/>
  <c r="O54" i="10"/>
  <c r="I54" i="10"/>
  <c r="AY53" i="10"/>
  <c r="AS53" i="10"/>
  <c r="AM53" i="10"/>
  <c r="AG53" i="10"/>
  <c r="AA53" i="10"/>
  <c r="U53" i="10"/>
  <c r="O53" i="10"/>
  <c r="I53" i="10"/>
  <c r="AY52" i="10"/>
  <c r="AS52" i="10"/>
  <c r="AM52" i="10"/>
  <c r="AG52" i="10"/>
  <c r="AA52" i="10"/>
  <c r="U52" i="10"/>
  <c r="O52" i="10"/>
  <c r="I52" i="10"/>
  <c r="AV44" i="10"/>
  <c r="AW44" i="10" s="1"/>
  <c r="AT44" i="10"/>
  <c r="AU44" i="10" s="1"/>
  <c r="AP44" i="10"/>
  <c r="AQ44" i="10" s="1"/>
  <c r="AN44" i="10"/>
  <c r="AO44" i="10" s="1"/>
  <c r="AJ44" i="10"/>
  <c r="AK44" i="10" s="1"/>
  <c r="AH44" i="10"/>
  <c r="AI44" i="10" s="1"/>
  <c r="AD44" i="10"/>
  <c r="AE44" i="10" s="1"/>
  <c r="AB44" i="10"/>
  <c r="AC44" i="10" s="1"/>
  <c r="X44" i="10"/>
  <c r="Y44" i="10" s="1"/>
  <c r="V44" i="10"/>
  <c r="W44" i="10" s="1"/>
  <c r="R44" i="10"/>
  <c r="S44" i="10" s="1"/>
  <c r="P44" i="10"/>
  <c r="L44" i="10"/>
  <c r="M44" i="10" s="1"/>
  <c r="J44" i="10"/>
  <c r="K44" i="10" s="1"/>
  <c r="F44" i="10"/>
  <c r="G44" i="10" s="1"/>
  <c r="D44" i="10"/>
  <c r="E44" i="10" s="1"/>
  <c r="BE43" i="10"/>
  <c r="BC43" i="10"/>
  <c r="BB43" i="10"/>
  <c r="BA43" i="10"/>
  <c r="AZ43" i="10"/>
  <c r="AW43" i="10"/>
  <c r="AU43" i="10"/>
  <c r="AQ43" i="10"/>
  <c r="AO43" i="10"/>
  <c r="AK43" i="10"/>
  <c r="AI43" i="10"/>
  <c r="AE43" i="10"/>
  <c r="AC43" i="10"/>
  <c r="Y43" i="10"/>
  <c r="W43" i="10"/>
  <c r="S43" i="10"/>
  <c r="Q43" i="10"/>
  <c r="M43" i="10"/>
  <c r="K43" i="10"/>
  <c r="G43" i="10"/>
  <c r="E43" i="10"/>
  <c r="BE42" i="10"/>
  <c r="BC42" i="10"/>
  <c r="BB42" i="10"/>
  <c r="BA42" i="10"/>
  <c r="AZ42" i="10"/>
  <c r="AW42" i="10"/>
  <c r="AU42" i="10"/>
  <c r="AQ42" i="10"/>
  <c r="AO42" i="10"/>
  <c r="AK42" i="10"/>
  <c r="AI42" i="10"/>
  <c r="AE42" i="10"/>
  <c r="AC42" i="10"/>
  <c r="Y42" i="10"/>
  <c r="W42" i="10"/>
  <c r="S42" i="10"/>
  <c r="Q42" i="10"/>
  <c r="M42" i="10"/>
  <c r="K42" i="10"/>
  <c r="G42" i="10"/>
  <c r="E42" i="10"/>
  <c r="BE41" i="10"/>
  <c r="BC41" i="10"/>
  <c r="BB41" i="10"/>
  <c r="BA41" i="10"/>
  <c r="AZ41" i="10"/>
  <c r="AW41" i="10"/>
  <c r="AU41" i="10"/>
  <c r="AQ41" i="10"/>
  <c r="AO41" i="10"/>
  <c r="AK41" i="10"/>
  <c r="AI41" i="10"/>
  <c r="AE41" i="10"/>
  <c r="AC41" i="10"/>
  <c r="Y41" i="10"/>
  <c r="W41" i="10"/>
  <c r="S41" i="10"/>
  <c r="Q41" i="10"/>
  <c r="M41" i="10"/>
  <c r="K41" i="10"/>
  <c r="G41" i="10"/>
  <c r="E41" i="10"/>
  <c r="AX38" i="10"/>
  <c r="AV38" i="10"/>
  <c r="AT38" i="10"/>
  <c r="AR38" i="10"/>
  <c r="AP38" i="10"/>
  <c r="AN38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BE37" i="10"/>
  <c r="BD37" i="10"/>
  <c r="BC37" i="10"/>
  <c r="BB37" i="10"/>
  <c r="BA37" i="10"/>
  <c r="AZ37" i="10"/>
  <c r="AW37" i="10"/>
  <c r="AU37" i="10"/>
  <c r="AQ37" i="10"/>
  <c r="AO37" i="10"/>
  <c r="AK37" i="10"/>
  <c r="AI37" i="10"/>
  <c r="AE37" i="10"/>
  <c r="AC37" i="10"/>
  <c r="Y37" i="10"/>
  <c r="W37" i="10"/>
  <c r="S37" i="10"/>
  <c r="Q37" i="10"/>
  <c r="M37" i="10"/>
  <c r="K37" i="10"/>
  <c r="G37" i="10"/>
  <c r="E37" i="10"/>
  <c r="BE36" i="10"/>
  <c r="BD36" i="10"/>
  <c r="BC36" i="10"/>
  <c r="BB36" i="10"/>
  <c r="BA36" i="10"/>
  <c r="AZ36" i="10"/>
  <c r="AW36" i="10"/>
  <c r="AU36" i="10"/>
  <c r="AQ36" i="10"/>
  <c r="AO36" i="10"/>
  <c r="AK36" i="10"/>
  <c r="AI36" i="10"/>
  <c r="AE36" i="10"/>
  <c r="AC36" i="10"/>
  <c r="Y36" i="10"/>
  <c r="W36" i="10"/>
  <c r="S36" i="10"/>
  <c r="Q36" i="10"/>
  <c r="M36" i="10"/>
  <c r="K36" i="10"/>
  <c r="G36" i="10"/>
  <c r="E36" i="10"/>
  <c r="BE35" i="10"/>
  <c r="BD35" i="10"/>
  <c r="BC35" i="10"/>
  <c r="BB35" i="10"/>
  <c r="BA35" i="10"/>
  <c r="AZ35" i="10"/>
  <c r="AW35" i="10"/>
  <c r="AU35" i="10"/>
  <c r="AQ35" i="10"/>
  <c r="AO35" i="10"/>
  <c r="AK35" i="10"/>
  <c r="AI35" i="10"/>
  <c r="AE35" i="10"/>
  <c r="AC35" i="10"/>
  <c r="Y35" i="10"/>
  <c r="W35" i="10"/>
  <c r="S35" i="10"/>
  <c r="Q35" i="10"/>
  <c r="M35" i="10"/>
  <c r="K35" i="10"/>
  <c r="G35" i="10"/>
  <c r="E35" i="10"/>
  <c r="BE34" i="10"/>
  <c r="BD34" i="10"/>
  <c r="BC34" i="10"/>
  <c r="BB34" i="10"/>
  <c r="BA34" i="10"/>
  <c r="AZ34" i="10"/>
  <c r="AW34" i="10"/>
  <c r="AU34" i="10"/>
  <c r="AQ34" i="10"/>
  <c r="AO34" i="10"/>
  <c r="AK34" i="10"/>
  <c r="AI34" i="10"/>
  <c r="AE34" i="10"/>
  <c r="AC34" i="10"/>
  <c r="Y34" i="10"/>
  <c r="W34" i="10"/>
  <c r="S34" i="10"/>
  <c r="Q34" i="10"/>
  <c r="M34" i="10"/>
  <c r="K34" i="10"/>
  <c r="G34" i="10"/>
  <c r="E34" i="10"/>
  <c r="BE33" i="10"/>
  <c r="BD33" i="10"/>
  <c r="BC33" i="10"/>
  <c r="BB33" i="10"/>
  <c r="BA33" i="10"/>
  <c r="AZ33" i="10"/>
  <c r="AW33" i="10"/>
  <c r="AU33" i="10"/>
  <c r="AQ33" i="10"/>
  <c r="AO33" i="10"/>
  <c r="AK33" i="10"/>
  <c r="AI33" i="10"/>
  <c r="AE33" i="10"/>
  <c r="AC33" i="10"/>
  <c r="Y33" i="10"/>
  <c r="W33" i="10"/>
  <c r="S33" i="10"/>
  <c r="Q33" i="10"/>
  <c r="M33" i="10"/>
  <c r="K33" i="10"/>
  <c r="G33" i="10"/>
  <c r="E33" i="10"/>
  <c r="BE32" i="10"/>
  <c r="BD32" i="10"/>
  <c r="BC32" i="10"/>
  <c r="BB32" i="10"/>
  <c r="BA32" i="10"/>
  <c r="AZ32" i="10"/>
  <c r="AW32" i="10"/>
  <c r="AU32" i="10"/>
  <c r="AQ32" i="10"/>
  <c r="AO32" i="10"/>
  <c r="AK32" i="10"/>
  <c r="AI32" i="10"/>
  <c r="AE32" i="10"/>
  <c r="AC32" i="10"/>
  <c r="Y32" i="10"/>
  <c r="W32" i="10"/>
  <c r="S32" i="10"/>
  <c r="Q32" i="10"/>
  <c r="M32" i="10"/>
  <c r="K32" i="10"/>
  <c r="G32" i="10"/>
  <c r="E32" i="10"/>
  <c r="BE31" i="10"/>
  <c r="BD31" i="10"/>
  <c r="BC31" i="10"/>
  <c r="BB31" i="10"/>
  <c r="BA31" i="10"/>
  <c r="AZ31" i="10"/>
  <c r="AW31" i="10"/>
  <c r="AU31" i="10"/>
  <c r="AQ31" i="10"/>
  <c r="AO31" i="10"/>
  <c r="AK31" i="10"/>
  <c r="AI31" i="10"/>
  <c r="AE31" i="10"/>
  <c r="AC31" i="10"/>
  <c r="Y31" i="10"/>
  <c r="W31" i="10"/>
  <c r="S31" i="10"/>
  <c r="Q31" i="10"/>
  <c r="M31" i="10"/>
  <c r="K31" i="10"/>
  <c r="G31" i="10"/>
  <c r="E31" i="10"/>
  <c r="BE30" i="10"/>
  <c r="BD30" i="10"/>
  <c r="BC30" i="10"/>
  <c r="BB30" i="10"/>
  <c r="BA30" i="10"/>
  <c r="AZ30" i="10"/>
  <c r="AW30" i="10"/>
  <c r="AU30" i="10"/>
  <c r="AQ30" i="10"/>
  <c r="AO30" i="10"/>
  <c r="AK30" i="10"/>
  <c r="AI30" i="10"/>
  <c r="AE30" i="10"/>
  <c r="AC30" i="10"/>
  <c r="Y30" i="10"/>
  <c r="W30" i="10"/>
  <c r="S30" i="10"/>
  <c r="Q30" i="10"/>
  <c r="M30" i="10"/>
  <c r="K30" i="10"/>
  <c r="G30" i="10"/>
  <c r="E30" i="10"/>
  <c r="BE29" i="10"/>
  <c r="BD29" i="10"/>
  <c r="BC29" i="10"/>
  <c r="BB29" i="10"/>
  <c r="BA29" i="10"/>
  <c r="AZ29" i="10"/>
  <c r="AW29" i="10"/>
  <c r="AU29" i="10"/>
  <c r="AQ29" i="10"/>
  <c r="AO29" i="10"/>
  <c r="AK29" i="10"/>
  <c r="AI29" i="10"/>
  <c r="AE29" i="10"/>
  <c r="AC29" i="10"/>
  <c r="Y29" i="10"/>
  <c r="W29" i="10"/>
  <c r="S29" i="10"/>
  <c r="Q29" i="10"/>
  <c r="M29" i="10"/>
  <c r="K29" i="10"/>
  <c r="G29" i="10"/>
  <c r="E29" i="10"/>
  <c r="BE28" i="10"/>
  <c r="BD28" i="10"/>
  <c r="BC28" i="10"/>
  <c r="BB28" i="10"/>
  <c r="BA28" i="10"/>
  <c r="AZ28" i="10"/>
  <c r="AW28" i="10"/>
  <c r="AU28" i="10"/>
  <c r="AQ28" i="10"/>
  <c r="AO28" i="10"/>
  <c r="AK28" i="10"/>
  <c r="AI28" i="10"/>
  <c r="AE28" i="10"/>
  <c r="AC28" i="10"/>
  <c r="Y28" i="10"/>
  <c r="W28" i="10"/>
  <c r="S28" i="10"/>
  <c r="Q28" i="10"/>
  <c r="M28" i="10"/>
  <c r="K28" i="10"/>
  <c r="G28" i="10"/>
  <c r="E28" i="10"/>
  <c r="BE27" i="10"/>
  <c r="BD27" i="10"/>
  <c r="BC27" i="10"/>
  <c r="BB27" i="10"/>
  <c r="BA27" i="10"/>
  <c r="AZ27" i="10"/>
  <c r="AW27" i="10"/>
  <c r="AU27" i="10"/>
  <c r="AQ27" i="10"/>
  <c r="AO27" i="10"/>
  <c r="AK27" i="10"/>
  <c r="AI27" i="10"/>
  <c r="AE27" i="10"/>
  <c r="AC27" i="10"/>
  <c r="Y27" i="10"/>
  <c r="W27" i="10"/>
  <c r="S27" i="10"/>
  <c r="Q27" i="10"/>
  <c r="M27" i="10"/>
  <c r="K27" i="10"/>
  <c r="G27" i="10"/>
  <c r="E27" i="10"/>
  <c r="BE26" i="10"/>
  <c r="BD26" i="10"/>
  <c r="BC26" i="10"/>
  <c r="BB26" i="10"/>
  <c r="BA26" i="10"/>
  <c r="AZ26" i="10"/>
  <c r="AW26" i="10"/>
  <c r="AU26" i="10"/>
  <c r="AQ26" i="10"/>
  <c r="AO26" i="10"/>
  <c r="AK26" i="10"/>
  <c r="AI26" i="10"/>
  <c r="AE26" i="10"/>
  <c r="AC26" i="10"/>
  <c r="Y26" i="10"/>
  <c r="W26" i="10"/>
  <c r="S26" i="10"/>
  <c r="Q26" i="10"/>
  <c r="M26" i="10"/>
  <c r="K26" i="10"/>
  <c r="G26" i="10"/>
  <c r="E26" i="10"/>
  <c r="BE25" i="10"/>
  <c r="BD25" i="10"/>
  <c r="BC25" i="10"/>
  <c r="BB25" i="10"/>
  <c r="BA25" i="10"/>
  <c r="AZ25" i="10"/>
  <c r="AW25" i="10"/>
  <c r="AU25" i="10"/>
  <c r="AQ25" i="10"/>
  <c r="AO25" i="10"/>
  <c r="AK25" i="10"/>
  <c r="AI25" i="10"/>
  <c r="AE25" i="10"/>
  <c r="AC25" i="10"/>
  <c r="Y25" i="10"/>
  <c r="W25" i="10"/>
  <c r="S25" i="10"/>
  <c r="Q25" i="10"/>
  <c r="M25" i="10"/>
  <c r="K25" i="10"/>
  <c r="G25" i="10"/>
  <c r="E25" i="10"/>
  <c r="BE24" i="10"/>
  <c r="BD24" i="10"/>
  <c r="BC24" i="10"/>
  <c r="BB24" i="10"/>
  <c r="BA24" i="10"/>
  <c r="AZ24" i="10"/>
  <c r="AW24" i="10"/>
  <c r="AU24" i="10"/>
  <c r="AQ24" i="10"/>
  <c r="AO24" i="10"/>
  <c r="AK24" i="10"/>
  <c r="AI24" i="10"/>
  <c r="AE24" i="10"/>
  <c r="AC24" i="10"/>
  <c r="Y24" i="10"/>
  <c r="W24" i="10"/>
  <c r="S24" i="10"/>
  <c r="Q24" i="10"/>
  <c r="M24" i="10"/>
  <c r="K24" i="10"/>
  <c r="G24" i="10"/>
  <c r="E24" i="10"/>
  <c r="BE23" i="10"/>
  <c r="BD23" i="10"/>
  <c r="BC23" i="10"/>
  <c r="BB23" i="10"/>
  <c r="BA23" i="10"/>
  <c r="AZ23" i="10"/>
  <c r="AW23" i="10"/>
  <c r="AU23" i="10"/>
  <c r="AQ23" i="10"/>
  <c r="AO23" i="10"/>
  <c r="AK23" i="10"/>
  <c r="AI23" i="10"/>
  <c r="AE23" i="10"/>
  <c r="AC23" i="10"/>
  <c r="Y23" i="10"/>
  <c r="W23" i="10"/>
  <c r="S23" i="10"/>
  <c r="Q23" i="10"/>
  <c r="M23" i="10"/>
  <c r="K23" i="10"/>
  <c r="G23" i="10"/>
  <c r="E23" i="10"/>
  <c r="BE22" i="10"/>
  <c r="BD22" i="10"/>
  <c r="BC22" i="10"/>
  <c r="BB22" i="10"/>
  <c r="BA22" i="10"/>
  <c r="AZ22" i="10"/>
  <c r="AW22" i="10"/>
  <c r="AU22" i="10"/>
  <c r="AQ22" i="10"/>
  <c r="AO22" i="10"/>
  <c r="AK22" i="10"/>
  <c r="AI22" i="10"/>
  <c r="AE22" i="10"/>
  <c r="AC22" i="10"/>
  <c r="Y22" i="10"/>
  <c r="W22" i="10"/>
  <c r="S22" i="10"/>
  <c r="Q22" i="10"/>
  <c r="M22" i="10"/>
  <c r="K22" i="10"/>
  <c r="G22" i="10"/>
  <c r="E22" i="10"/>
  <c r="BE21" i="10"/>
  <c r="BD21" i="10"/>
  <c r="BC21" i="10"/>
  <c r="BB21" i="10"/>
  <c r="BA21" i="10"/>
  <c r="AZ21" i="10"/>
  <c r="AW21" i="10"/>
  <c r="AU21" i="10"/>
  <c r="AQ21" i="10"/>
  <c r="AO21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BE20" i="10"/>
  <c r="BD20" i="10"/>
  <c r="BC20" i="10"/>
  <c r="BB20" i="10"/>
  <c r="BA20" i="10"/>
  <c r="AZ20" i="10"/>
  <c r="AW20" i="10"/>
  <c r="AU20" i="10"/>
  <c r="AQ20" i="10"/>
  <c r="AO20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BE19" i="10"/>
  <c r="BD19" i="10"/>
  <c r="BC19" i="10"/>
  <c r="BB19" i="10"/>
  <c r="BA19" i="10"/>
  <c r="AZ19" i="10"/>
  <c r="AW19" i="10"/>
  <c r="AU19" i="10"/>
  <c r="AQ19" i="10"/>
  <c r="AO19" i="10"/>
  <c r="AK19" i="10"/>
  <c r="AI19" i="10"/>
  <c r="AE19" i="10"/>
  <c r="AC19" i="10"/>
  <c r="Y19" i="10"/>
  <c r="W19" i="10"/>
  <c r="S19" i="10"/>
  <c r="Q19" i="10"/>
  <c r="M19" i="10"/>
  <c r="K19" i="10"/>
  <c r="G19" i="10"/>
  <c r="E19" i="10"/>
  <c r="BE18" i="10"/>
  <c r="BD18" i="10"/>
  <c r="BC18" i="10"/>
  <c r="BB18" i="10"/>
  <c r="BA18" i="10"/>
  <c r="AZ18" i="10"/>
  <c r="AW18" i="10"/>
  <c r="AU18" i="10"/>
  <c r="AQ18" i="10"/>
  <c r="AO18" i="10"/>
  <c r="AK18" i="10"/>
  <c r="AI18" i="10"/>
  <c r="AE18" i="10"/>
  <c r="AC18" i="10"/>
  <c r="Y18" i="10"/>
  <c r="W18" i="10"/>
  <c r="S18" i="10"/>
  <c r="Q18" i="10"/>
  <c r="M18" i="10"/>
  <c r="K18" i="10"/>
  <c r="G18" i="10"/>
  <c r="E18" i="10"/>
  <c r="BE17" i="10"/>
  <c r="BD17" i="10"/>
  <c r="BC17" i="10"/>
  <c r="BB17" i="10"/>
  <c r="BA17" i="10"/>
  <c r="AZ17" i="10"/>
  <c r="AW17" i="10"/>
  <c r="AU17" i="10"/>
  <c r="AQ17" i="10"/>
  <c r="AO17" i="10"/>
  <c r="AK17" i="10"/>
  <c r="AI17" i="10"/>
  <c r="AE17" i="10"/>
  <c r="AC17" i="10"/>
  <c r="Y17" i="10"/>
  <c r="W17" i="10"/>
  <c r="S17" i="10"/>
  <c r="Q17" i="10"/>
  <c r="M17" i="10"/>
  <c r="K17" i="10"/>
  <c r="G17" i="10"/>
  <c r="E17" i="10"/>
  <c r="BE16" i="10"/>
  <c r="BD16" i="10"/>
  <c r="BC16" i="10"/>
  <c r="BB16" i="10"/>
  <c r="BA16" i="10"/>
  <c r="AZ16" i="10"/>
  <c r="AW16" i="10"/>
  <c r="AU16" i="10"/>
  <c r="AQ16" i="10"/>
  <c r="AO16" i="10"/>
  <c r="AK16" i="10"/>
  <c r="AI16" i="10"/>
  <c r="AE16" i="10"/>
  <c r="AC16" i="10"/>
  <c r="Y16" i="10"/>
  <c r="W16" i="10"/>
  <c r="S16" i="10"/>
  <c r="Q16" i="10"/>
  <c r="M16" i="10"/>
  <c r="K16" i="10"/>
  <c r="G16" i="10"/>
  <c r="E16" i="10"/>
  <c r="BE15" i="10"/>
  <c r="BD15" i="10"/>
  <c r="BC15" i="10"/>
  <c r="BB15" i="10"/>
  <c r="BA15" i="10"/>
  <c r="AZ15" i="10"/>
  <c r="AW15" i="10"/>
  <c r="AU15" i="10"/>
  <c r="AQ15" i="10"/>
  <c r="AO15" i="10"/>
  <c r="AK15" i="10"/>
  <c r="AI15" i="10"/>
  <c r="AE15" i="10"/>
  <c r="AC15" i="10"/>
  <c r="Y15" i="10"/>
  <c r="W15" i="10"/>
  <c r="S15" i="10"/>
  <c r="Q15" i="10"/>
  <c r="M15" i="10"/>
  <c r="K15" i="10"/>
  <c r="G15" i="10"/>
  <c r="E15" i="10"/>
  <c r="BE12" i="10"/>
  <c r="BD12" i="10"/>
  <c r="BC12" i="10"/>
  <c r="BB12" i="10"/>
  <c r="BA12" i="10"/>
  <c r="AZ12" i="10"/>
  <c r="AW12" i="10"/>
  <c r="AU12" i="10"/>
  <c r="AQ12" i="10"/>
  <c r="AO12" i="10"/>
  <c r="AK12" i="10"/>
  <c r="AI12" i="10"/>
  <c r="AE12" i="10"/>
  <c r="Y12" i="10"/>
  <c r="W12" i="10"/>
  <c r="S12" i="10"/>
  <c r="Q12" i="10"/>
  <c r="M12" i="10"/>
  <c r="K12" i="10"/>
  <c r="G12" i="10"/>
  <c r="E12" i="10"/>
  <c r="AY176" i="7"/>
  <c r="AS176" i="7"/>
  <c r="AM176" i="7"/>
  <c r="AG176" i="7"/>
  <c r="AA176" i="7"/>
  <c r="U176" i="7"/>
  <c r="O176" i="7"/>
  <c r="I176" i="7"/>
  <c r="AY175" i="7"/>
  <c r="AS175" i="7"/>
  <c r="AM175" i="7"/>
  <c r="AG175" i="7"/>
  <c r="AA175" i="7"/>
  <c r="U175" i="7"/>
  <c r="O175" i="7"/>
  <c r="I175" i="7"/>
  <c r="AY174" i="7"/>
  <c r="AS174" i="7"/>
  <c r="AM174" i="7"/>
  <c r="AG174" i="7"/>
  <c r="AA174" i="7"/>
  <c r="U174" i="7"/>
  <c r="O174" i="7"/>
  <c r="I174" i="7"/>
  <c r="AY173" i="7"/>
  <c r="AS173" i="7"/>
  <c r="AM173" i="7"/>
  <c r="AG173" i="7"/>
  <c r="AA173" i="7"/>
  <c r="U173" i="7"/>
  <c r="O173" i="7"/>
  <c r="I173" i="7"/>
  <c r="AY172" i="7"/>
  <c r="AS172" i="7"/>
  <c r="AM172" i="7"/>
  <c r="AG172" i="7"/>
  <c r="AA172" i="7"/>
  <c r="U172" i="7"/>
  <c r="O172" i="7"/>
  <c r="I172" i="7"/>
  <c r="AY171" i="7"/>
  <c r="AS171" i="7"/>
  <c r="AM171" i="7"/>
  <c r="AG171" i="7"/>
  <c r="AA171" i="7"/>
  <c r="U171" i="7"/>
  <c r="O171" i="7"/>
  <c r="I171" i="7"/>
  <c r="AY170" i="7"/>
  <c r="AS170" i="7"/>
  <c r="AM170" i="7"/>
  <c r="AG170" i="7"/>
  <c r="AA170" i="7"/>
  <c r="U170" i="7"/>
  <c r="O170" i="7"/>
  <c r="I170" i="7"/>
  <c r="AY169" i="7"/>
  <c r="AS169" i="7"/>
  <c r="AM169" i="7"/>
  <c r="AG169" i="7"/>
  <c r="AA169" i="7"/>
  <c r="U169" i="7"/>
  <c r="O169" i="7"/>
  <c r="I169" i="7"/>
  <c r="AY168" i="7"/>
  <c r="AS168" i="7"/>
  <c r="AM168" i="7"/>
  <c r="AG168" i="7"/>
  <c r="AA168" i="7"/>
  <c r="U168" i="7"/>
  <c r="O168" i="7"/>
  <c r="I168" i="7"/>
  <c r="AY167" i="7"/>
  <c r="AS167" i="7"/>
  <c r="AM167" i="7"/>
  <c r="AG167" i="7"/>
  <c r="AA167" i="7"/>
  <c r="U167" i="7"/>
  <c r="O167" i="7"/>
  <c r="I167" i="7"/>
  <c r="AY166" i="7"/>
  <c r="AS166" i="7"/>
  <c r="AM166" i="7"/>
  <c r="AG166" i="7"/>
  <c r="AA166" i="7"/>
  <c r="U166" i="7"/>
  <c r="O166" i="7"/>
  <c r="I166" i="7"/>
  <c r="AY165" i="7"/>
  <c r="AS165" i="7"/>
  <c r="AM165" i="7"/>
  <c r="AG165" i="7"/>
  <c r="AA165" i="7"/>
  <c r="U165" i="7"/>
  <c r="O165" i="7"/>
  <c r="I165" i="7"/>
  <c r="K155" i="7"/>
  <c r="K154" i="7"/>
  <c r="K150" i="7"/>
  <c r="K149" i="7"/>
  <c r="M148" i="7"/>
  <c r="K148" i="7"/>
  <c r="AW147" i="7"/>
  <c r="AU147" i="7"/>
  <c r="AQ147" i="7"/>
  <c r="AO147" i="7"/>
  <c r="AK147" i="7"/>
  <c r="AI147" i="7"/>
  <c r="AE147" i="7"/>
  <c r="AC147" i="7"/>
  <c r="Y147" i="7"/>
  <c r="W147" i="7"/>
  <c r="S147" i="7"/>
  <c r="Q147" i="7"/>
  <c r="M147" i="7"/>
  <c r="K147" i="7"/>
  <c r="G147" i="7"/>
  <c r="E147" i="7"/>
  <c r="AW146" i="7"/>
  <c r="AU146" i="7"/>
  <c r="AQ146" i="7"/>
  <c r="AO146" i="7"/>
  <c r="AK146" i="7"/>
  <c r="AI146" i="7"/>
  <c r="AE146" i="7"/>
  <c r="AC146" i="7"/>
  <c r="Y146" i="7"/>
  <c r="W146" i="7"/>
  <c r="S146" i="7"/>
  <c r="Q146" i="7"/>
  <c r="M146" i="7"/>
  <c r="K146" i="7"/>
  <c r="G146" i="7"/>
  <c r="E146" i="7"/>
  <c r="AW145" i="7"/>
  <c r="AU145" i="7"/>
  <c r="AQ145" i="7"/>
  <c r="AO145" i="7"/>
  <c r="AK145" i="7"/>
  <c r="AI145" i="7"/>
  <c r="AE145" i="7"/>
  <c r="AC145" i="7"/>
  <c r="Y145" i="7"/>
  <c r="W145" i="7"/>
  <c r="S145" i="7"/>
  <c r="Q145" i="7"/>
  <c r="M145" i="7"/>
  <c r="K145" i="7"/>
  <c r="G145" i="7"/>
  <c r="E145" i="7"/>
  <c r="AW144" i="7"/>
  <c r="AU144" i="7"/>
  <c r="AQ144" i="7"/>
  <c r="AO144" i="7"/>
  <c r="AK144" i="7"/>
  <c r="AI144" i="7"/>
  <c r="AE144" i="7"/>
  <c r="AC144" i="7"/>
  <c r="Y144" i="7"/>
  <c r="W144" i="7"/>
  <c r="S144" i="7"/>
  <c r="Q144" i="7"/>
  <c r="M144" i="7"/>
  <c r="K144" i="7"/>
  <c r="G144" i="7"/>
  <c r="E144" i="7"/>
  <c r="AW143" i="7"/>
  <c r="AU143" i="7"/>
  <c r="AQ143" i="7"/>
  <c r="AO143" i="7"/>
  <c r="AK143" i="7"/>
  <c r="AI143" i="7"/>
  <c r="AE143" i="7"/>
  <c r="AC143" i="7"/>
  <c r="Y143" i="7"/>
  <c r="W143" i="7"/>
  <c r="S143" i="7"/>
  <c r="Q143" i="7"/>
  <c r="M143" i="7"/>
  <c r="G143" i="7"/>
  <c r="E143" i="7"/>
  <c r="AW141" i="7"/>
  <c r="AU141" i="7"/>
  <c r="AQ141" i="7"/>
  <c r="AO141" i="7"/>
  <c r="AK141" i="7"/>
  <c r="AI141" i="7"/>
  <c r="AE141" i="7"/>
  <c r="AC141" i="7"/>
  <c r="Y141" i="7"/>
  <c r="W141" i="7"/>
  <c r="S141" i="7"/>
  <c r="Q141" i="7"/>
  <c r="G141" i="7"/>
  <c r="E141" i="7"/>
  <c r="AW139" i="7"/>
  <c r="AU139" i="7"/>
  <c r="AQ139" i="7"/>
  <c r="AO139" i="7"/>
  <c r="AK139" i="7"/>
  <c r="AI139" i="7"/>
  <c r="AE139" i="7"/>
  <c r="AC139" i="7"/>
  <c r="Y139" i="7"/>
  <c r="W139" i="7"/>
  <c r="S139" i="7"/>
  <c r="Q139" i="7"/>
  <c r="G139" i="7"/>
  <c r="E139" i="7"/>
  <c r="AW138" i="7"/>
  <c r="AU138" i="7"/>
  <c r="AQ138" i="7"/>
  <c r="AO138" i="7"/>
  <c r="AK138" i="7"/>
  <c r="AI138" i="7"/>
  <c r="AE138" i="7"/>
  <c r="AC138" i="7"/>
  <c r="Y138" i="7"/>
  <c r="W138" i="7"/>
  <c r="S138" i="7"/>
  <c r="Q138" i="7"/>
  <c r="G138" i="7"/>
  <c r="E138" i="7"/>
  <c r="AW137" i="7"/>
  <c r="AU137" i="7"/>
  <c r="AQ137" i="7"/>
  <c r="AO137" i="7"/>
  <c r="AK137" i="7"/>
  <c r="AI137" i="7"/>
  <c r="AE137" i="7"/>
  <c r="AC137" i="7"/>
  <c r="Y137" i="7"/>
  <c r="W137" i="7"/>
  <c r="S137" i="7"/>
  <c r="Q137" i="7"/>
  <c r="G137" i="7"/>
  <c r="E137" i="7"/>
  <c r="AW136" i="7"/>
  <c r="AU136" i="7"/>
  <c r="AQ136" i="7"/>
  <c r="AO136" i="7"/>
  <c r="AK136" i="7"/>
  <c r="AI136" i="7"/>
  <c r="AE136" i="7"/>
  <c r="AC136" i="7"/>
  <c r="Y136" i="7"/>
  <c r="W136" i="7"/>
  <c r="S136" i="7"/>
  <c r="Q136" i="7"/>
  <c r="G136" i="7"/>
  <c r="E136" i="7"/>
  <c r="AW135" i="7"/>
  <c r="AU135" i="7"/>
  <c r="AQ135" i="7"/>
  <c r="AO135" i="7"/>
  <c r="AK135" i="7"/>
  <c r="AI135" i="7"/>
  <c r="AE135" i="7"/>
  <c r="AC135" i="7"/>
  <c r="Y135" i="7"/>
  <c r="W135" i="7"/>
  <c r="S135" i="7"/>
  <c r="Q135" i="7"/>
  <c r="G135" i="7"/>
  <c r="E135" i="7"/>
  <c r="AW134" i="7"/>
  <c r="AU134" i="7"/>
  <c r="AQ134" i="7"/>
  <c r="AO134" i="7"/>
  <c r="AK134" i="7"/>
  <c r="AI134" i="7"/>
  <c r="AE134" i="7"/>
  <c r="AC134" i="7"/>
  <c r="Y134" i="7"/>
  <c r="W134" i="7"/>
  <c r="S134" i="7"/>
  <c r="Q134" i="7"/>
  <c r="G134" i="7"/>
  <c r="E134" i="7"/>
  <c r="AW133" i="7"/>
  <c r="AU133" i="7"/>
  <c r="AQ133" i="7"/>
  <c r="AO133" i="7"/>
  <c r="AK133" i="7"/>
  <c r="AI133" i="7"/>
  <c r="AE133" i="7"/>
  <c r="AC133" i="7"/>
  <c r="Y133" i="7"/>
  <c r="W133" i="7"/>
  <c r="S133" i="7"/>
  <c r="Q133" i="7"/>
  <c r="G133" i="7"/>
  <c r="E133" i="7"/>
  <c r="AW132" i="7"/>
  <c r="AU132" i="7"/>
  <c r="AQ132" i="7"/>
  <c r="AO132" i="7"/>
  <c r="AK132" i="7"/>
  <c r="AI132" i="7"/>
  <c r="AE132" i="7"/>
  <c r="AC132" i="7"/>
  <c r="Y132" i="7"/>
  <c r="W132" i="7"/>
  <c r="S132" i="7"/>
  <c r="Q132" i="7"/>
  <c r="G132" i="7"/>
  <c r="E132" i="7"/>
  <c r="AW131" i="7"/>
  <c r="AU131" i="7"/>
  <c r="AQ131" i="7"/>
  <c r="AO131" i="7"/>
  <c r="AK131" i="7"/>
  <c r="AI131" i="7"/>
  <c r="AE131" i="7"/>
  <c r="AC131" i="7"/>
  <c r="Y131" i="7"/>
  <c r="W131" i="7"/>
  <c r="S131" i="7"/>
  <c r="Q131" i="7"/>
  <c r="M131" i="7"/>
  <c r="K131" i="7"/>
  <c r="G131" i="7"/>
  <c r="E131" i="7"/>
  <c r="AW130" i="7"/>
  <c r="AU130" i="7"/>
  <c r="AQ130" i="7"/>
  <c r="AO130" i="7"/>
  <c r="AK130" i="7"/>
  <c r="AI130" i="7"/>
  <c r="AE130" i="7"/>
  <c r="AC130" i="7"/>
  <c r="Y130" i="7"/>
  <c r="W130" i="7"/>
  <c r="S130" i="7"/>
  <c r="Q130" i="7"/>
  <c r="M130" i="7"/>
  <c r="K130" i="7"/>
  <c r="G130" i="7"/>
  <c r="E130" i="7"/>
  <c r="AW129" i="7"/>
  <c r="AU129" i="7"/>
  <c r="AQ129" i="7"/>
  <c r="AO129" i="7"/>
  <c r="AK129" i="7"/>
  <c r="AI129" i="7"/>
  <c r="AE129" i="7"/>
  <c r="AC129" i="7"/>
  <c r="Y129" i="7"/>
  <c r="W129" i="7"/>
  <c r="S129" i="7"/>
  <c r="Q129" i="7"/>
  <c r="M129" i="7"/>
  <c r="K129" i="7"/>
  <c r="G129" i="7"/>
  <c r="E129" i="7"/>
  <c r="AW128" i="7"/>
  <c r="AU128" i="7"/>
  <c r="AQ128" i="7"/>
  <c r="AO128" i="7"/>
  <c r="AK128" i="7"/>
  <c r="AI128" i="7"/>
  <c r="AE128" i="7"/>
  <c r="AC128" i="7"/>
  <c r="Y128" i="7"/>
  <c r="W128" i="7"/>
  <c r="S128" i="7"/>
  <c r="Q128" i="7"/>
  <c r="M128" i="7"/>
  <c r="K128" i="7"/>
  <c r="G128" i="7"/>
  <c r="E128" i="7"/>
  <c r="AW127" i="7"/>
  <c r="AU127" i="7"/>
  <c r="AQ127" i="7"/>
  <c r="AO127" i="7"/>
  <c r="AK127" i="7"/>
  <c r="AI127" i="7"/>
  <c r="AE127" i="7"/>
  <c r="AC127" i="7"/>
  <c r="Y127" i="7"/>
  <c r="W127" i="7"/>
  <c r="S127" i="7"/>
  <c r="Q127" i="7"/>
  <c r="M127" i="7"/>
  <c r="K127" i="7"/>
  <c r="G127" i="7"/>
  <c r="E127" i="7"/>
  <c r="AW126" i="7"/>
  <c r="AU126" i="7"/>
  <c r="AQ126" i="7"/>
  <c r="AO126" i="7"/>
  <c r="AK126" i="7"/>
  <c r="AI126" i="7"/>
  <c r="AE126" i="7"/>
  <c r="AC126" i="7"/>
  <c r="Y126" i="7"/>
  <c r="W126" i="7"/>
  <c r="S126" i="7"/>
  <c r="Q126" i="7"/>
  <c r="M126" i="7"/>
  <c r="K126" i="7"/>
  <c r="G126" i="7"/>
  <c r="E126" i="7"/>
  <c r="AW125" i="7"/>
  <c r="AU125" i="7"/>
  <c r="AQ125" i="7"/>
  <c r="AO125" i="7"/>
  <c r="AK125" i="7"/>
  <c r="AI125" i="7"/>
  <c r="AE125" i="7"/>
  <c r="AC125" i="7"/>
  <c r="Q125" i="7"/>
  <c r="M125" i="7"/>
  <c r="G125" i="7"/>
  <c r="E125" i="7"/>
  <c r="AW124" i="7"/>
  <c r="AU124" i="7"/>
  <c r="AQ124" i="7"/>
  <c r="AO124" i="7"/>
  <c r="AK124" i="7"/>
  <c r="AI124" i="7"/>
  <c r="AE124" i="7"/>
  <c r="AC124" i="7"/>
  <c r="Q124" i="7"/>
  <c r="M124" i="7"/>
  <c r="G124" i="7"/>
  <c r="E124" i="7"/>
  <c r="AW123" i="7"/>
  <c r="AU123" i="7"/>
  <c r="AQ123" i="7"/>
  <c r="AO123" i="7"/>
  <c r="AK123" i="7"/>
  <c r="AI123" i="7"/>
  <c r="AE123" i="7"/>
  <c r="AC123" i="7"/>
  <c r="Q123" i="7"/>
  <c r="M123" i="7"/>
  <c r="G123" i="7"/>
  <c r="E123" i="7"/>
  <c r="AW122" i="7"/>
  <c r="AU122" i="7"/>
  <c r="AQ122" i="7"/>
  <c r="AO122" i="7"/>
  <c r="AK122" i="7"/>
  <c r="AI122" i="7"/>
  <c r="AE122" i="7"/>
  <c r="AC122" i="7"/>
  <c r="Q122" i="7"/>
  <c r="M122" i="7"/>
  <c r="G122" i="7"/>
  <c r="E122" i="7"/>
  <c r="AW121" i="7"/>
  <c r="AU121" i="7"/>
  <c r="AQ121" i="7"/>
  <c r="AO121" i="7"/>
  <c r="AK121" i="7"/>
  <c r="AI121" i="7"/>
  <c r="AE121" i="7"/>
  <c r="AC121" i="7"/>
  <c r="Q121" i="7"/>
  <c r="M121" i="7"/>
  <c r="G121" i="7"/>
  <c r="E121" i="7"/>
  <c r="AW120" i="7"/>
  <c r="AU120" i="7"/>
  <c r="AQ120" i="7"/>
  <c r="AO120" i="7"/>
  <c r="AK120" i="7"/>
  <c r="AI120" i="7"/>
  <c r="AE120" i="7"/>
  <c r="AC120" i="7"/>
  <c r="Q120" i="7"/>
  <c r="M120" i="7"/>
  <c r="G120" i="7"/>
  <c r="E120" i="7"/>
  <c r="AW119" i="7"/>
  <c r="AU119" i="7"/>
  <c r="AQ119" i="7"/>
  <c r="AO119" i="7"/>
  <c r="AK119" i="7"/>
  <c r="AI119" i="7"/>
  <c r="AE119" i="7"/>
  <c r="AC119" i="7"/>
  <c r="Y119" i="7"/>
  <c r="W119" i="7"/>
  <c r="S119" i="7"/>
  <c r="Q119" i="7"/>
  <c r="M119" i="7"/>
  <c r="K119" i="7"/>
  <c r="G119" i="7"/>
  <c r="E119" i="7"/>
  <c r="AW118" i="7"/>
  <c r="AU118" i="7"/>
  <c r="AQ118" i="7"/>
  <c r="AO118" i="7"/>
  <c r="AK118" i="7"/>
  <c r="AI118" i="7"/>
  <c r="AE118" i="7"/>
  <c r="AC118" i="7"/>
  <c r="Y118" i="7"/>
  <c r="W118" i="7"/>
  <c r="S118" i="7"/>
  <c r="Q118" i="7"/>
  <c r="M118" i="7"/>
  <c r="K118" i="7"/>
  <c r="G118" i="7"/>
  <c r="E118" i="7"/>
  <c r="AW117" i="7"/>
  <c r="AU117" i="7"/>
  <c r="AQ117" i="7"/>
  <c r="AO117" i="7"/>
  <c r="AK117" i="7"/>
  <c r="AI117" i="7"/>
  <c r="AE117" i="7"/>
  <c r="AC117" i="7"/>
  <c r="Y117" i="7"/>
  <c r="W117" i="7"/>
  <c r="S117" i="7"/>
  <c r="Q117" i="7"/>
  <c r="M117" i="7"/>
  <c r="K117" i="7"/>
  <c r="G117" i="7"/>
  <c r="E117" i="7"/>
  <c r="AW116" i="7"/>
  <c r="AU116" i="7"/>
  <c r="AQ116" i="7"/>
  <c r="AO116" i="7"/>
  <c r="AK116" i="7"/>
  <c r="AI116" i="7"/>
  <c r="AE116" i="7"/>
  <c r="AC116" i="7"/>
  <c r="Y116" i="7"/>
  <c r="W116" i="7"/>
  <c r="S116" i="7"/>
  <c r="Q116" i="7"/>
  <c r="M116" i="7"/>
  <c r="K116" i="7"/>
  <c r="G116" i="7"/>
  <c r="E116" i="7"/>
  <c r="AW115" i="7"/>
  <c r="AU115" i="7"/>
  <c r="AQ115" i="7"/>
  <c r="AO115" i="7"/>
  <c r="AK115" i="7"/>
  <c r="AI115" i="7"/>
  <c r="AE115" i="7"/>
  <c r="AC115" i="7"/>
  <c r="Y115" i="7"/>
  <c r="W115" i="7"/>
  <c r="S115" i="7"/>
  <c r="Q115" i="7"/>
  <c r="M115" i="7"/>
  <c r="K115" i="7"/>
  <c r="G115" i="7"/>
  <c r="E115" i="7"/>
  <c r="AW114" i="7"/>
  <c r="AU114" i="7"/>
  <c r="AQ114" i="7"/>
  <c r="AO114" i="7"/>
  <c r="AK114" i="7"/>
  <c r="AI114" i="7"/>
  <c r="AE114" i="7"/>
  <c r="AC114" i="7"/>
  <c r="Y114" i="7"/>
  <c r="W114" i="7"/>
  <c r="S114" i="7"/>
  <c r="Q114" i="7"/>
  <c r="M114" i="7"/>
  <c r="K114" i="7"/>
  <c r="G114" i="7"/>
  <c r="E114" i="7"/>
  <c r="AW113" i="7"/>
  <c r="AU113" i="7"/>
  <c r="AQ113" i="7"/>
  <c r="AO113" i="7"/>
  <c r="AK113" i="7"/>
  <c r="AI113" i="7"/>
  <c r="AE113" i="7"/>
  <c r="AC113" i="7"/>
  <c r="Y113" i="7"/>
  <c r="W113" i="7"/>
  <c r="S113" i="7"/>
  <c r="Q113" i="7"/>
  <c r="M113" i="7"/>
  <c r="K113" i="7"/>
  <c r="G113" i="7"/>
  <c r="E113" i="7"/>
  <c r="AW112" i="7"/>
  <c r="AU112" i="7"/>
  <c r="AQ112" i="7"/>
  <c r="AO112" i="7"/>
  <c r="AK112" i="7"/>
  <c r="AI112" i="7"/>
  <c r="AE112" i="7"/>
  <c r="AC112" i="7"/>
  <c r="Y112" i="7"/>
  <c r="W112" i="7"/>
  <c r="S112" i="7"/>
  <c r="Q112" i="7"/>
  <c r="M112" i="7"/>
  <c r="K112" i="7"/>
  <c r="G112" i="7"/>
  <c r="E112" i="7"/>
  <c r="AW111" i="7"/>
  <c r="AU111" i="7"/>
  <c r="AQ111" i="7"/>
  <c r="AO111" i="7"/>
  <c r="AK111" i="7"/>
  <c r="AI111" i="7"/>
  <c r="AE111" i="7"/>
  <c r="AC111" i="7"/>
  <c r="Y111" i="7"/>
  <c r="S111" i="7"/>
  <c r="Q111" i="7"/>
  <c r="M111" i="7"/>
  <c r="G111" i="7"/>
  <c r="E111" i="7"/>
  <c r="AW110" i="7"/>
  <c r="AU110" i="7"/>
  <c r="AQ110" i="7"/>
  <c r="AO110" i="7"/>
  <c r="AK110" i="7"/>
  <c r="AI110" i="7"/>
  <c r="AE110" i="7"/>
  <c r="AC110" i="7"/>
  <c r="G110" i="7"/>
  <c r="E110" i="7"/>
  <c r="AW109" i="7"/>
  <c r="AU109" i="7"/>
  <c r="AQ109" i="7"/>
  <c r="AO109" i="7"/>
  <c r="AK109" i="7"/>
  <c r="AI109" i="7"/>
  <c r="AE109" i="7"/>
  <c r="AC109" i="7"/>
  <c r="G109" i="7"/>
  <c r="E109" i="7"/>
  <c r="AW108" i="7"/>
  <c r="AU108" i="7"/>
  <c r="AQ108" i="7"/>
  <c r="AO108" i="7"/>
  <c r="AK108" i="7"/>
  <c r="AI108" i="7"/>
  <c r="AE108" i="7"/>
  <c r="AC108" i="7"/>
  <c r="G108" i="7"/>
  <c r="E108" i="7"/>
  <c r="AW107" i="7"/>
  <c r="AU107" i="7"/>
  <c r="AQ107" i="7"/>
  <c r="AO107" i="7"/>
  <c r="AK107" i="7"/>
  <c r="AI107" i="7"/>
  <c r="G107" i="7"/>
  <c r="E107" i="7"/>
  <c r="AW98" i="7"/>
  <c r="AU98" i="7"/>
  <c r="AQ98" i="7"/>
  <c r="AO98" i="7"/>
  <c r="AK98" i="7"/>
  <c r="AI98" i="7"/>
  <c r="AE98" i="7"/>
  <c r="AC98" i="7"/>
  <c r="Y98" i="7"/>
  <c r="W98" i="7"/>
  <c r="S98" i="7"/>
  <c r="M98" i="7"/>
  <c r="K98" i="7"/>
  <c r="AW97" i="7"/>
  <c r="AU97" i="7"/>
  <c r="AQ97" i="7"/>
  <c r="AO97" i="7"/>
  <c r="AK97" i="7"/>
  <c r="AI97" i="7"/>
  <c r="AE97" i="7"/>
  <c r="AC97" i="7"/>
  <c r="Y97" i="7"/>
  <c r="W97" i="7"/>
  <c r="S97" i="7"/>
  <c r="Q97" i="7"/>
  <c r="M97" i="7"/>
  <c r="K97" i="7"/>
  <c r="G97" i="7"/>
  <c r="E97" i="7"/>
  <c r="AW96" i="7"/>
  <c r="AU96" i="7"/>
  <c r="AQ96" i="7"/>
  <c r="AO96" i="7"/>
  <c r="AK96" i="7"/>
  <c r="AI96" i="7"/>
  <c r="AE96" i="7"/>
  <c r="AC96" i="7"/>
  <c r="Y96" i="7"/>
  <c r="W96" i="7"/>
  <c r="S96" i="7"/>
  <c r="Q96" i="7"/>
  <c r="M96" i="7"/>
  <c r="K96" i="7"/>
  <c r="G96" i="7"/>
  <c r="E96" i="7"/>
  <c r="AW95" i="7"/>
  <c r="AU95" i="7"/>
  <c r="AQ95" i="7"/>
  <c r="AO95" i="7"/>
  <c r="AK95" i="7"/>
  <c r="AI95" i="7"/>
  <c r="AE95" i="7"/>
  <c r="AC95" i="7"/>
  <c r="Y95" i="7"/>
  <c r="W95" i="7"/>
  <c r="S95" i="7"/>
  <c r="Q95" i="7"/>
  <c r="M95" i="7"/>
  <c r="K95" i="7"/>
  <c r="G95" i="7"/>
  <c r="E95" i="7"/>
  <c r="AW94" i="7"/>
  <c r="AU94" i="7"/>
  <c r="AQ94" i="7"/>
  <c r="AO94" i="7"/>
  <c r="AK94" i="7"/>
  <c r="AI94" i="7"/>
  <c r="AE94" i="7"/>
  <c r="AC94" i="7"/>
  <c r="Y94" i="7"/>
  <c r="W94" i="7"/>
  <c r="S94" i="7"/>
  <c r="Q94" i="7"/>
  <c r="M94" i="7"/>
  <c r="K94" i="7"/>
  <c r="G94" i="7"/>
  <c r="E94" i="7"/>
  <c r="AW93" i="7"/>
  <c r="AU93" i="7"/>
  <c r="AQ93" i="7"/>
  <c r="AO93" i="7"/>
  <c r="AK93" i="7"/>
  <c r="AI93" i="7"/>
  <c r="AE93" i="7"/>
  <c r="AC93" i="7"/>
  <c r="Y93" i="7"/>
  <c r="W93" i="7"/>
  <c r="S93" i="7"/>
  <c r="Q93" i="7"/>
  <c r="M93" i="7"/>
  <c r="K93" i="7"/>
  <c r="G93" i="7"/>
  <c r="E93" i="7"/>
  <c r="AX82" i="7"/>
  <c r="AV82" i="7"/>
  <c r="AT82" i="7"/>
  <c r="AR82" i="7"/>
  <c r="AP82" i="7"/>
  <c r="AN82" i="7"/>
  <c r="AL82" i="7"/>
  <c r="AJ82" i="7"/>
  <c r="AH82" i="7"/>
  <c r="AF82" i="7"/>
  <c r="AD82" i="7"/>
  <c r="AB82" i="7"/>
  <c r="Z82" i="7"/>
  <c r="X82" i="7"/>
  <c r="V82" i="7"/>
  <c r="T82" i="7"/>
  <c r="R82" i="7"/>
  <c r="P82" i="7"/>
  <c r="N82" i="7"/>
  <c r="L82" i="7"/>
  <c r="J82" i="7"/>
  <c r="H82" i="7"/>
  <c r="F82" i="7"/>
  <c r="D82" i="7"/>
  <c r="BC81" i="7"/>
  <c r="BA81" i="7"/>
  <c r="AW81" i="7"/>
  <c r="AU81" i="7"/>
  <c r="AQ81" i="7"/>
  <c r="AO81" i="7"/>
  <c r="AK81" i="7"/>
  <c r="AI81" i="7"/>
  <c r="AE81" i="7"/>
  <c r="AC81" i="7"/>
  <c r="Y81" i="7"/>
  <c r="W81" i="7"/>
  <c r="S81" i="7"/>
  <c r="Q81" i="7"/>
  <c r="M81" i="7"/>
  <c r="K81" i="7"/>
  <c r="G81" i="7"/>
  <c r="E81" i="7"/>
  <c r="BC80" i="7"/>
  <c r="BA80" i="7"/>
  <c r="AW80" i="7"/>
  <c r="AU80" i="7"/>
  <c r="AQ80" i="7"/>
  <c r="AO80" i="7"/>
  <c r="AK80" i="7"/>
  <c r="AI80" i="7"/>
  <c r="AE80" i="7"/>
  <c r="AC80" i="7"/>
  <c r="Y80" i="7"/>
  <c r="W80" i="7"/>
  <c r="S80" i="7"/>
  <c r="Q80" i="7"/>
  <c r="M80" i="7"/>
  <c r="K80" i="7"/>
  <c r="G80" i="7"/>
  <c r="E80" i="7"/>
  <c r="BC79" i="7"/>
  <c r="BA79" i="7"/>
  <c r="AW79" i="7"/>
  <c r="AU79" i="7"/>
  <c r="AQ79" i="7"/>
  <c r="AO79" i="7"/>
  <c r="AK79" i="7"/>
  <c r="AI79" i="7"/>
  <c r="AE79" i="7"/>
  <c r="AC79" i="7"/>
  <c r="Y79" i="7"/>
  <c r="W79" i="7"/>
  <c r="S79" i="7"/>
  <c r="Q79" i="7"/>
  <c r="M79" i="7"/>
  <c r="K79" i="7"/>
  <c r="G79" i="7"/>
  <c r="E79" i="7"/>
  <c r="BC78" i="7"/>
  <c r="BA78" i="7"/>
  <c r="AW78" i="7"/>
  <c r="AU78" i="7"/>
  <c r="AQ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BE77" i="7"/>
  <c r="BE82" i="7" s="1"/>
  <c r="BD77" i="7"/>
  <c r="BD82" i="7" s="1"/>
  <c r="BC77" i="7"/>
  <c r="BB77" i="7"/>
  <c r="BB82" i="7" s="1"/>
  <c r="BA77" i="7"/>
  <c r="AZ77" i="7"/>
  <c r="AZ82" i="7" s="1"/>
  <c r="AW77" i="7"/>
  <c r="AU77" i="7"/>
  <c r="AQ77" i="7"/>
  <c r="AO77" i="7"/>
  <c r="AK77" i="7"/>
  <c r="AI77" i="7"/>
  <c r="AE77" i="7"/>
  <c r="AC77" i="7"/>
  <c r="Y77" i="7"/>
  <c r="W77" i="7"/>
  <c r="S77" i="7"/>
  <c r="Q77" i="7"/>
  <c r="M77" i="7"/>
  <c r="K77" i="7"/>
  <c r="G77" i="7"/>
  <c r="E77" i="7"/>
  <c r="BB75" i="7"/>
  <c r="AZ75" i="7"/>
  <c r="AV75" i="7"/>
  <c r="AT75" i="7"/>
  <c r="AP75" i="7"/>
  <c r="AN75" i="7"/>
  <c r="AJ75" i="7"/>
  <c r="AH75" i="7"/>
  <c r="AD75" i="7"/>
  <c r="AB75" i="7"/>
  <c r="X75" i="7"/>
  <c r="V75" i="7"/>
  <c r="R75" i="7"/>
  <c r="P75" i="7"/>
  <c r="L75" i="7"/>
  <c r="J75" i="7"/>
  <c r="F75" i="7"/>
  <c r="D75" i="7"/>
  <c r="BC74" i="7"/>
  <c r="BA74" i="7"/>
  <c r="AW74" i="7"/>
  <c r="AU74" i="7"/>
  <c r="AQ74" i="7"/>
  <c r="AO74" i="7"/>
  <c r="AK74" i="7"/>
  <c r="AI74" i="7"/>
  <c r="AE74" i="7"/>
  <c r="AC74" i="7"/>
  <c r="Y74" i="7"/>
  <c r="W74" i="7"/>
  <c r="S74" i="7"/>
  <c r="Q74" i="7"/>
  <c r="M74" i="7"/>
  <c r="K74" i="7"/>
  <c r="G74" i="7"/>
  <c r="E74" i="7"/>
  <c r="BE73" i="7"/>
  <c r="BC73" i="7"/>
  <c r="BA73" i="7"/>
  <c r="AW73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AX70" i="7"/>
  <c r="AV70" i="7"/>
  <c r="AT70" i="7"/>
  <c r="AR70" i="7"/>
  <c r="AP70" i="7"/>
  <c r="AN70" i="7"/>
  <c r="AL70" i="7"/>
  <c r="AJ70" i="7"/>
  <c r="AH70" i="7"/>
  <c r="AF70" i="7"/>
  <c r="AD70" i="7"/>
  <c r="AB70" i="7"/>
  <c r="Z70" i="7"/>
  <c r="X70" i="7"/>
  <c r="V70" i="7"/>
  <c r="T70" i="7"/>
  <c r="R70" i="7"/>
  <c r="P70" i="7"/>
  <c r="N70" i="7"/>
  <c r="L70" i="7"/>
  <c r="J70" i="7"/>
  <c r="H70" i="7"/>
  <c r="F70" i="7"/>
  <c r="D70" i="7"/>
  <c r="BE69" i="7"/>
  <c r="BD69" i="7"/>
  <c r="BC69" i="7"/>
  <c r="BB69" i="7"/>
  <c r="BA69" i="7"/>
  <c r="AZ69" i="7"/>
  <c r="AW69" i="7"/>
  <c r="AU69" i="7"/>
  <c r="AQ69" i="7"/>
  <c r="AO69" i="7"/>
  <c r="AK69" i="7"/>
  <c r="AI69" i="7"/>
  <c r="AE69" i="7"/>
  <c r="AC69" i="7"/>
  <c r="Y69" i="7"/>
  <c r="W69" i="7"/>
  <c r="S69" i="7"/>
  <c r="Q69" i="7"/>
  <c r="M69" i="7"/>
  <c r="K69" i="7"/>
  <c r="G69" i="7"/>
  <c r="E69" i="7"/>
  <c r="BE68" i="7"/>
  <c r="BD68" i="7"/>
  <c r="BC68" i="7"/>
  <c r="BB68" i="7"/>
  <c r="BA68" i="7"/>
  <c r="AZ68" i="7"/>
  <c r="BE67" i="7"/>
  <c r="BD67" i="7"/>
  <c r="BC67" i="7"/>
  <c r="BB67" i="7"/>
  <c r="BA67" i="7"/>
  <c r="AZ67" i="7"/>
  <c r="BE66" i="7"/>
  <c r="BD66" i="7"/>
  <c r="BC66" i="7"/>
  <c r="BB66" i="7"/>
  <c r="BA66" i="7"/>
  <c r="AZ66" i="7"/>
  <c r="AU66" i="7"/>
  <c r="AQ66" i="7"/>
  <c r="AO66" i="7"/>
  <c r="AK66" i="7"/>
  <c r="AI66" i="7"/>
  <c r="AE66" i="7"/>
  <c r="AC66" i="7"/>
  <c r="Y66" i="7"/>
  <c r="W66" i="7"/>
  <c r="S66" i="7"/>
  <c r="Q66" i="7"/>
  <c r="M66" i="7"/>
  <c r="K66" i="7"/>
  <c r="G66" i="7"/>
  <c r="E66" i="7"/>
  <c r="BE65" i="7"/>
  <c r="BD65" i="7"/>
  <c r="BC65" i="7"/>
  <c r="BB65" i="7"/>
  <c r="BA65" i="7"/>
  <c r="AZ65" i="7"/>
  <c r="AU65" i="7"/>
  <c r="AQ65" i="7"/>
  <c r="AO65" i="7"/>
  <c r="AK65" i="7"/>
  <c r="AI65" i="7"/>
  <c r="AE65" i="7"/>
  <c r="AC65" i="7"/>
  <c r="Y65" i="7"/>
  <c r="W65" i="7"/>
  <c r="S65" i="7"/>
  <c r="Q65" i="7"/>
  <c r="M65" i="7"/>
  <c r="K65" i="7"/>
  <c r="G65" i="7"/>
  <c r="E65" i="7"/>
  <c r="BE64" i="7"/>
  <c r="BD64" i="7"/>
  <c r="BC64" i="7"/>
  <c r="BB64" i="7"/>
  <c r="BA64" i="7"/>
  <c r="AZ64" i="7"/>
  <c r="AU64" i="7"/>
  <c r="AQ64" i="7"/>
  <c r="AO64" i="7"/>
  <c r="AK64" i="7"/>
  <c r="AI64" i="7"/>
  <c r="AE64" i="7"/>
  <c r="AC64" i="7"/>
  <c r="Y64" i="7"/>
  <c r="W64" i="7"/>
  <c r="S64" i="7"/>
  <c r="Q64" i="7"/>
  <c r="M64" i="7"/>
  <c r="K64" i="7"/>
  <c r="G64" i="7"/>
  <c r="E64" i="7"/>
  <c r="BE58" i="7"/>
  <c r="BD58" i="7"/>
  <c r="BC58" i="7"/>
  <c r="BB58" i="7"/>
  <c r="BE57" i="7"/>
  <c r="BD57" i="7"/>
  <c r="BC57" i="7"/>
  <c r="BB57" i="7"/>
  <c r="AW57" i="7"/>
  <c r="AU57" i="7"/>
  <c r="AO57" i="7"/>
  <c r="AK57" i="7"/>
  <c r="AI57" i="7"/>
  <c r="AE57" i="7"/>
  <c r="AC57" i="7"/>
  <c r="Y57" i="7"/>
  <c r="W57" i="7"/>
  <c r="S57" i="7"/>
  <c r="Q57" i="7"/>
  <c r="K57" i="7"/>
  <c r="G57" i="7"/>
  <c r="E57" i="7"/>
  <c r="BE56" i="7"/>
  <c r="BD56" i="7"/>
  <c r="BC56" i="7"/>
  <c r="BB56" i="7"/>
  <c r="AW56" i="7"/>
  <c r="AU56" i="7"/>
  <c r="AO56" i="7"/>
  <c r="AK56" i="7"/>
  <c r="AI56" i="7"/>
  <c r="AE56" i="7"/>
  <c r="AC56" i="7"/>
  <c r="Y56" i="7"/>
  <c r="W56" i="7"/>
  <c r="S56" i="7"/>
  <c r="Q56" i="7"/>
  <c r="K56" i="7"/>
  <c r="G56" i="7"/>
  <c r="E56" i="7"/>
  <c r="BE55" i="7"/>
  <c r="BD55" i="7"/>
  <c r="BC55" i="7"/>
  <c r="BB55" i="7"/>
  <c r="AW55" i="7"/>
  <c r="AU55" i="7"/>
  <c r="AO55" i="7"/>
  <c r="AK55" i="7"/>
  <c r="AI55" i="7"/>
  <c r="AE55" i="7"/>
  <c r="AC55" i="7"/>
  <c r="Y55" i="7"/>
  <c r="W55" i="7"/>
  <c r="S55" i="7"/>
  <c r="Q55" i="7"/>
  <c r="K55" i="7"/>
  <c r="G55" i="7"/>
  <c r="E55" i="7"/>
  <c r="BE54" i="7"/>
  <c r="BD54" i="7"/>
  <c r="BC54" i="7"/>
  <c r="BB54" i="7"/>
  <c r="AW54" i="7"/>
  <c r="AU54" i="7"/>
  <c r="AO54" i="7"/>
  <c r="AK54" i="7"/>
  <c r="AI54" i="7"/>
  <c r="AE54" i="7"/>
  <c r="AC54" i="7"/>
  <c r="Y54" i="7"/>
  <c r="W54" i="7"/>
  <c r="S54" i="7"/>
  <c r="Q54" i="7"/>
  <c r="K54" i="7"/>
  <c r="G54" i="7"/>
  <c r="E54" i="7"/>
  <c r="BE53" i="7"/>
  <c r="BD53" i="7"/>
  <c r="BC53" i="7"/>
  <c r="BB53" i="7"/>
  <c r="BA53" i="7"/>
  <c r="AZ53" i="7"/>
  <c r="AW53" i="7"/>
  <c r="AU53" i="7"/>
  <c r="AO53" i="7"/>
  <c r="AK53" i="7"/>
  <c r="AI53" i="7"/>
  <c r="AE53" i="7"/>
  <c r="AC53" i="7"/>
  <c r="Y53" i="7"/>
  <c r="W53" i="7"/>
  <c r="S53" i="7"/>
  <c r="Q53" i="7"/>
  <c r="M53" i="7"/>
  <c r="G53" i="7"/>
  <c r="E53" i="7"/>
  <c r="BE52" i="7"/>
  <c r="BD52" i="7"/>
  <c r="BC52" i="7"/>
  <c r="BB52" i="7"/>
  <c r="BA52" i="7"/>
  <c r="AZ52" i="7"/>
  <c r="AW52" i="7"/>
  <c r="AU52" i="7"/>
  <c r="AO52" i="7"/>
  <c r="AK52" i="7"/>
  <c r="AI52" i="7"/>
  <c r="AE52" i="7"/>
  <c r="AC52" i="7"/>
  <c r="Y52" i="7"/>
  <c r="W52" i="7"/>
  <c r="S52" i="7"/>
  <c r="Q52" i="7"/>
  <c r="M52" i="7"/>
  <c r="G52" i="7"/>
  <c r="E52" i="7"/>
  <c r="BE51" i="7"/>
  <c r="BD51" i="7"/>
  <c r="BC51" i="7"/>
  <c r="BB51" i="7"/>
  <c r="BA51" i="7"/>
  <c r="AZ51" i="7"/>
  <c r="AW51" i="7"/>
  <c r="AU51" i="7"/>
  <c r="AO51" i="7"/>
  <c r="AK51" i="7"/>
  <c r="AI51" i="7"/>
  <c r="AE51" i="7"/>
  <c r="AC51" i="7"/>
  <c r="Y51" i="7"/>
  <c r="W51" i="7"/>
  <c r="S51" i="7"/>
  <c r="Q51" i="7"/>
  <c r="M51" i="7"/>
  <c r="G51" i="7"/>
  <c r="E51" i="7"/>
  <c r="BE50" i="7"/>
  <c r="BD50" i="7"/>
  <c r="BC50" i="7"/>
  <c r="BB50" i="7"/>
  <c r="BA50" i="7"/>
  <c r="AZ50" i="7"/>
  <c r="AW50" i="7"/>
  <c r="AU50" i="7"/>
  <c r="AO50" i="7"/>
  <c r="AK50" i="7"/>
  <c r="AI50" i="7"/>
  <c r="AE50" i="7"/>
  <c r="AC50" i="7"/>
  <c r="Y50" i="7"/>
  <c r="W50" i="7"/>
  <c r="S50" i="7"/>
  <c r="Q50" i="7"/>
  <c r="M50" i="7"/>
  <c r="G50" i="7"/>
  <c r="E50" i="7"/>
  <c r="BE49" i="7"/>
  <c r="BD49" i="7"/>
  <c r="BC49" i="7"/>
  <c r="BB49" i="7"/>
  <c r="BA49" i="7"/>
  <c r="AZ49" i="7"/>
  <c r="AW49" i="7"/>
  <c r="AU49" i="7"/>
  <c r="AO49" i="7"/>
  <c r="AK49" i="7"/>
  <c r="AI49" i="7"/>
  <c r="AE49" i="7"/>
  <c r="AC49" i="7"/>
  <c r="Y49" i="7"/>
  <c r="W49" i="7"/>
  <c r="S49" i="7"/>
  <c r="Q49" i="7"/>
  <c r="M49" i="7"/>
  <c r="G49" i="7"/>
  <c r="E49" i="7"/>
  <c r="BE48" i="7"/>
  <c r="BD48" i="7"/>
  <c r="BC48" i="7"/>
  <c r="BB48" i="7"/>
  <c r="BA48" i="7"/>
  <c r="AZ48" i="7"/>
  <c r="AW48" i="7"/>
  <c r="AU48" i="7"/>
  <c r="AO48" i="7"/>
  <c r="AK48" i="7"/>
  <c r="AI48" i="7"/>
  <c r="AE48" i="7"/>
  <c r="AC48" i="7"/>
  <c r="Y48" i="7"/>
  <c r="W48" i="7"/>
  <c r="S48" i="7"/>
  <c r="Q48" i="7"/>
  <c r="M48" i="7"/>
  <c r="G48" i="7"/>
  <c r="E48" i="7"/>
  <c r="BE47" i="7"/>
  <c r="BD47" i="7"/>
  <c r="BC47" i="7"/>
  <c r="BB47" i="7"/>
  <c r="BA47" i="7"/>
  <c r="AZ47" i="7"/>
  <c r="AW47" i="7"/>
  <c r="AU47" i="7"/>
  <c r="AQ47" i="7"/>
  <c r="AO47" i="7"/>
  <c r="AK47" i="7"/>
  <c r="AI47" i="7"/>
  <c r="AE47" i="7"/>
  <c r="AC47" i="7"/>
  <c r="Y47" i="7"/>
  <c r="W47" i="7"/>
  <c r="S47" i="7"/>
  <c r="Q47" i="7"/>
  <c r="M47" i="7"/>
  <c r="G47" i="7"/>
  <c r="E47" i="7"/>
  <c r="BE46" i="7"/>
  <c r="BD46" i="7"/>
  <c r="BC46" i="7"/>
  <c r="BB46" i="7"/>
  <c r="BA46" i="7"/>
  <c r="AZ46" i="7"/>
  <c r="AW46" i="7"/>
  <c r="AU46" i="7"/>
  <c r="AQ46" i="7"/>
  <c r="AO46" i="7"/>
  <c r="AK46" i="7"/>
  <c r="AI46" i="7"/>
  <c r="AE46" i="7"/>
  <c r="AC46" i="7"/>
  <c r="Y46" i="7"/>
  <c r="W46" i="7"/>
  <c r="S46" i="7"/>
  <c r="Q46" i="7"/>
  <c r="M46" i="7"/>
  <c r="G46" i="7"/>
  <c r="E46" i="7"/>
  <c r="BE45" i="7"/>
  <c r="BD45" i="7"/>
  <c r="BC45" i="7"/>
  <c r="BB45" i="7"/>
  <c r="BA45" i="7"/>
  <c r="AZ45" i="7"/>
  <c r="AW45" i="7"/>
  <c r="AU45" i="7"/>
  <c r="AQ45" i="7"/>
  <c r="AO45" i="7"/>
  <c r="AK45" i="7"/>
  <c r="AI45" i="7"/>
  <c r="AE45" i="7"/>
  <c r="AC45" i="7"/>
  <c r="Y45" i="7"/>
  <c r="W45" i="7"/>
  <c r="S45" i="7"/>
  <c r="Q45" i="7"/>
  <c r="M45" i="7"/>
  <c r="G45" i="7"/>
  <c r="E45" i="7"/>
  <c r="BE44" i="7"/>
  <c r="BD44" i="7"/>
  <c r="BC44" i="7"/>
  <c r="BB44" i="7"/>
  <c r="BA44" i="7"/>
  <c r="AZ44" i="7"/>
  <c r="AW44" i="7"/>
  <c r="AU44" i="7"/>
  <c r="AQ44" i="7"/>
  <c r="AO44" i="7"/>
  <c r="AK44" i="7"/>
  <c r="AI44" i="7"/>
  <c r="AE44" i="7"/>
  <c r="AC44" i="7"/>
  <c r="Y44" i="7"/>
  <c r="W44" i="7"/>
  <c r="S44" i="7"/>
  <c r="Q44" i="7"/>
  <c r="M44" i="7"/>
  <c r="G44" i="7"/>
  <c r="E44" i="7"/>
  <c r="BE43" i="7"/>
  <c r="BD43" i="7"/>
  <c r="BC43" i="7"/>
  <c r="BB43" i="7"/>
  <c r="BA43" i="7"/>
  <c r="AZ43" i="7"/>
  <c r="AW43" i="7"/>
  <c r="AU43" i="7"/>
  <c r="AQ43" i="7"/>
  <c r="AO43" i="7"/>
  <c r="AK43" i="7"/>
  <c r="AI43" i="7"/>
  <c r="AE43" i="7"/>
  <c r="AC43" i="7"/>
  <c r="Y43" i="7"/>
  <c r="W43" i="7"/>
  <c r="S43" i="7"/>
  <c r="Q43" i="7"/>
  <c r="M43" i="7"/>
  <c r="G43" i="7"/>
  <c r="E43" i="7"/>
  <c r="BE42" i="7"/>
  <c r="BD42" i="7"/>
  <c r="BC42" i="7"/>
  <c r="BB42" i="7"/>
  <c r="BA42" i="7"/>
  <c r="AZ42" i="7"/>
  <c r="AW42" i="7"/>
  <c r="AU42" i="7"/>
  <c r="AQ42" i="7"/>
  <c r="AO42" i="7"/>
  <c r="AK42" i="7"/>
  <c r="AI42" i="7"/>
  <c r="AE42" i="7"/>
  <c r="AC42" i="7"/>
  <c r="Y42" i="7"/>
  <c r="W42" i="7"/>
  <c r="S42" i="7"/>
  <c r="Q42" i="7"/>
  <c r="M42" i="7"/>
  <c r="G42" i="7"/>
  <c r="E42" i="7"/>
  <c r="BE41" i="7"/>
  <c r="BD41" i="7"/>
  <c r="BC41" i="7"/>
  <c r="BB41" i="7"/>
  <c r="BA41" i="7"/>
  <c r="AZ41" i="7"/>
  <c r="AW41" i="7"/>
  <c r="AU41" i="7"/>
  <c r="AQ41" i="7"/>
  <c r="AO41" i="7"/>
  <c r="AK41" i="7"/>
  <c r="AI41" i="7"/>
  <c r="AE41" i="7"/>
  <c r="AC41" i="7"/>
  <c r="Y41" i="7"/>
  <c r="W41" i="7"/>
  <c r="S41" i="7"/>
  <c r="Q41" i="7"/>
  <c r="M41" i="7"/>
  <c r="G41" i="7"/>
  <c r="E41" i="7"/>
  <c r="BE40" i="7"/>
  <c r="BD40" i="7"/>
  <c r="BC40" i="7"/>
  <c r="BB40" i="7"/>
  <c r="BA40" i="7"/>
  <c r="AZ40" i="7"/>
  <c r="AW40" i="7"/>
  <c r="AU40" i="7"/>
  <c r="AQ40" i="7"/>
  <c r="AO40" i="7"/>
  <c r="AK40" i="7"/>
  <c r="AI40" i="7"/>
  <c r="AE40" i="7"/>
  <c r="AC40" i="7"/>
  <c r="Y40" i="7"/>
  <c r="W40" i="7"/>
  <c r="S40" i="7"/>
  <c r="Q40" i="7"/>
  <c r="M40" i="7"/>
  <c r="G40" i="7"/>
  <c r="E40" i="7"/>
  <c r="BE39" i="7"/>
  <c r="BD39" i="7"/>
  <c r="BC39" i="7"/>
  <c r="BB39" i="7"/>
  <c r="BA39" i="7"/>
  <c r="AZ39" i="7"/>
  <c r="AW39" i="7"/>
  <c r="AU39" i="7"/>
  <c r="AQ39" i="7"/>
  <c r="AO39" i="7"/>
  <c r="AK39" i="7"/>
  <c r="AI39" i="7"/>
  <c r="AE39" i="7"/>
  <c r="AC39" i="7"/>
  <c r="Y39" i="7"/>
  <c r="W39" i="7"/>
  <c r="S39" i="7"/>
  <c r="Q39" i="7"/>
  <c r="M39" i="7"/>
  <c r="G39" i="7"/>
  <c r="E39" i="7"/>
  <c r="BE38" i="7"/>
  <c r="BD38" i="7"/>
  <c r="BC38" i="7"/>
  <c r="BB38" i="7"/>
  <c r="BA38" i="7"/>
  <c r="AZ38" i="7"/>
  <c r="AW38" i="7"/>
  <c r="AU38" i="7"/>
  <c r="AQ38" i="7"/>
  <c r="AO38" i="7"/>
  <c r="AK38" i="7"/>
  <c r="AI38" i="7"/>
  <c r="AE38" i="7"/>
  <c r="AC38" i="7"/>
  <c r="Y38" i="7"/>
  <c r="W38" i="7"/>
  <c r="S38" i="7"/>
  <c r="Q38" i="7"/>
  <c r="M38" i="7"/>
  <c r="G38" i="7"/>
  <c r="E38" i="7"/>
  <c r="BE37" i="7"/>
  <c r="BD37" i="7"/>
  <c r="BC37" i="7"/>
  <c r="BB37" i="7"/>
  <c r="BA37" i="7"/>
  <c r="AZ37" i="7"/>
  <c r="AW37" i="7"/>
  <c r="AU37" i="7"/>
  <c r="AQ37" i="7"/>
  <c r="AO37" i="7"/>
  <c r="AK37" i="7"/>
  <c r="AI37" i="7"/>
  <c r="AE37" i="7"/>
  <c r="AC37" i="7"/>
  <c r="Y37" i="7"/>
  <c r="W37" i="7"/>
  <c r="S37" i="7"/>
  <c r="Q37" i="7"/>
  <c r="M37" i="7"/>
  <c r="G37" i="7"/>
  <c r="E37" i="7"/>
  <c r="BE36" i="7"/>
  <c r="BD36" i="7"/>
  <c r="BC36" i="7"/>
  <c r="BB36" i="7"/>
  <c r="BA36" i="7"/>
  <c r="AZ36" i="7"/>
  <c r="AW36" i="7"/>
  <c r="AU36" i="7"/>
  <c r="AQ36" i="7"/>
  <c r="AO36" i="7"/>
  <c r="AK36" i="7"/>
  <c r="AI36" i="7"/>
  <c r="AE36" i="7"/>
  <c r="AC36" i="7"/>
  <c r="BE35" i="7"/>
  <c r="BD35" i="7"/>
  <c r="BC35" i="7"/>
  <c r="BB35" i="7"/>
  <c r="BA35" i="7"/>
  <c r="AZ35" i="7"/>
  <c r="AW35" i="7"/>
  <c r="AU35" i="7"/>
  <c r="AQ35" i="7"/>
  <c r="AO35" i="7"/>
  <c r="AK35" i="7"/>
  <c r="AI35" i="7"/>
  <c r="AE35" i="7"/>
  <c r="AC35" i="7"/>
  <c r="BE34" i="7"/>
  <c r="BD34" i="7"/>
  <c r="BC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W34" i="7"/>
  <c r="S34" i="7"/>
  <c r="Q34" i="7"/>
  <c r="M34" i="7"/>
  <c r="G34" i="7"/>
  <c r="E34" i="7"/>
  <c r="BE33" i="7"/>
  <c r="BD33" i="7"/>
  <c r="BC33" i="7"/>
  <c r="BB33" i="7"/>
  <c r="BA33" i="7"/>
  <c r="AZ33" i="7"/>
  <c r="AW33" i="7"/>
  <c r="AU33" i="7"/>
  <c r="AQ33" i="7"/>
  <c r="AO33" i="7"/>
  <c r="AK33" i="7"/>
  <c r="AI33" i="7"/>
  <c r="AE33" i="7"/>
  <c r="AC33" i="7"/>
  <c r="Y33" i="7"/>
  <c r="W33" i="7"/>
  <c r="G33" i="7"/>
  <c r="E33" i="7"/>
  <c r="BE32" i="7"/>
  <c r="BD32" i="7"/>
  <c r="BC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Q32" i="7"/>
  <c r="M32" i="7"/>
  <c r="G32" i="7"/>
  <c r="E32" i="7"/>
  <c r="BE31" i="7"/>
  <c r="BD31" i="7"/>
  <c r="BC31" i="7"/>
  <c r="BB31" i="7"/>
  <c r="BA31" i="7"/>
  <c r="AZ31" i="7"/>
  <c r="AW31" i="7"/>
  <c r="AU31" i="7"/>
  <c r="AQ31" i="7"/>
  <c r="AO31" i="7"/>
  <c r="AK31" i="7"/>
  <c r="AI31" i="7"/>
  <c r="AE31" i="7"/>
  <c r="AC31" i="7"/>
  <c r="Y31" i="7"/>
  <c r="W31" i="7"/>
  <c r="S31" i="7"/>
  <c r="Q31" i="7"/>
  <c r="M31" i="7"/>
  <c r="G31" i="7"/>
  <c r="E31" i="7"/>
  <c r="BE30" i="7"/>
  <c r="BD30" i="7"/>
  <c r="BC30" i="7"/>
  <c r="BB30" i="7"/>
  <c r="BA30" i="7"/>
  <c r="AZ30" i="7"/>
  <c r="AW30" i="7"/>
  <c r="AU30" i="7"/>
  <c r="AQ30" i="7"/>
  <c r="AO30" i="7"/>
  <c r="AK30" i="7"/>
  <c r="AI30" i="7"/>
  <c r="AE30" i="7"/>
  <c r="AC30" i="7"/>
  <c r="Y30" i="7"/>
  <c r="W30" i="7"/>
  <c r="S30" i="7"/>
  <c r="Q30" i="7"/>
  <c r="M30" i="7"/>
  <c r="G30" i="7"/>
  <c r="E30" i="7"/>
  <c r="BE29" i="7"/>
  <c r="BD29" i="7"/>
  <c r="BC29" i="7"/>
  <c r="BB29" i="7"/>
  <c r="BA29" i="7"/>
  <c r="AZ29" i="7"/>
  <c r="AW29" i="7"/>
  <c r="AU29" i="7"/>
  <c r="AQ29" i="7"/>
  <c r="AO29" i="7"/>
  <c r="AK29" i="7"/>
  <c r="AI29" i="7"/>
  <c r="AE29" i="7"/>
  <c r="AC29" i="7"/>
  <c r="S29" i="7"/>
  <c r="Q29" i="7"/>
  <c r="M29" i="7"/>
  <c r="G29" i="7"/>
  <c r="E29" i="7"/>
  <c r="BE28" i="7"/>
  <c r="BD28" i="7"/>
  <c r="BC28" i="7"/>
  <c r="BB28" i="7"/>
  <c r="BA28" i="7"/>
  <c r="AZ28" i="7"/>
  <c r="AW28" i="7"/>
  <c r="AU28" i="7"/>
  <c r="AQ28" i="7"/>
  <c r="AO28" i="7"/>
  <c r="AK28" i="7"/>
  <c r="AI28" i="7"/>
  <c r="AE28" i="7"/>
  <c r="AC28" i="7"/>
  <c r="Q28" i="7"/>
  <c r="M28" i="7"/>
  <c r="G28" i="7"/>
  <c r="E28" i="7"/>
  <c r="BE27" i="7"/>
  <c r="BD27" i="7"/>
  <c r="BC27" i="7"/>
  <c r="BB27" i="7"/>
  <c r="BA27" i="7"/>
  <c r="AZ27" i="7"/>
  <c r="AW27" i="7"/>
  <c r="AU27" i="7"/>
  <c r="AQ27" i="7"/>
  <c r="AO27" i="7"/>
  <c r="AK27" i="7"/>
  <c r="AI27" i="7"/>
  <c r="AE27" i="7"/>
  <c r="AC27" i="7"/>
  <c r="S27" i="7"/>
  <c r="Q27" i="7"/>
  <c r="M27" i="7"/>
  <c r="K27" i="7"/>
  <c r="G27" i="7"/>
  <c r="E27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S26" i="7"/>
  <c r="Q26" i="7"/>
  <c r="M26" i="7"/>
  <c r="K26" i="7"/>
  <c r="G26" i="7"/>
  <c r="E26" i="7"/>
  <c r="BE25" i="7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S25" i="7"/>
  <c r="Q25" i="7"/>
  <c r="M25" i="7"/>
  <c r="K25" i="7"/>
  <c r="G25" i="7"/>
  <c r="E25" i="7"/>
  <c r="BE24" i="7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S24" i="7"/>
  <c r="Q24" i="7"/>
  <c r="M24" i="7"/>
  <c r="K24" i="7"/>
  <c r="G24" i="7"/>
  <c r="E24" i="7"/>
  <c r="BE23" i="7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S23" i="7"/>
  <c r="Q23" i="7"/>
  <c r="M23" i="7"/>
  <c r="K23" i="7"/>
  <c r="G23" i="7"/>
  <c r="E23" i="7"/>
  <c r="BE22" i="7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Y21" i="7"/>
  <c r="W21" i="7"/>
  <c r="S21" i="7"/>
  <c r="Q21" i="7"/>
  <c r="BE20" i="7"/>
  <c r="BD20" i="7"/>
  <c r="BC20" i="7"/>
  <c r="BB20" i="7"/>
  <c r="BA20" i="7"/>
  <c r="AZ20" i="7"/>
  <c r="BE19" i="7"/>
  <c r="BD19" i="7"/>
  <c r="BC19" i="7"/>
  <c r="BB19" i="7"/>
  <c r="BA19" i="7"/>
  <c r="AZ19" i="7"/>
  <c r="BE18" i="7"/>
  <c r="BD18" i="7"/>
  <c r="BC18" i="7"/>
  <c r="BB18" i="7"/>
  <c r="BA18" i="7"/>
  <c r="AZ18" i="7"/>
  <c r="BE17" i="7"/>
  <c r="BD17" i="7"/>
  <c r="BC17" i="7"/>
  <c r="BB17" i="7"/>
  <c r="BA17" i="7"/>
  <c r="AZ17" i="7"/>
  <c r="BE16" i="7"/>
  <c r="BD16" i="7"/>
  <c r="BC16" i="7"/>
  <c r="BB16" i="7"/>
  <c r="BA16" i="7"/>
  <c r="AZ16" i="7"/>
  <c r="AW16" i="7"/>
  <c r="AU16" i="7"/>
  <c r="AQ16" i="7"/>
  <c r="AO16" i="7"/>
  <c r="AK16" i="7"/>
  <c r="AI16" i="7"/>
  <c r="AE16" i="7"/>
  <c r="AC16" i="7"/>
  <c r="Y16" i="7"/>
  <c r="W16" i="7"/>
  <c r="S16" i="7"/>
  <c r="Q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S15" i="7"/>
  <c r="Q15" i="7"/>
  <c r="BE14" i="7"/>
  <c r="BD14" i="7"/>
  <c r="BC14" i="7"/>
  <c r="BB14" i="7"/>
  <c r="BA14" i="7"/>
  <c r="AZ14" i="7"/>
  <c r="AW14" i="7"/>
  <c r="AU14" i="7"/>
  <c r="AQ14" i="7"/>
  <c r="AO14" i="7"/>
  <c r="AK14" i="7"/>
  <c r="AI14" i="7"/>
  <c r="AE14" i="7"/>
  <c r="AC14" i="7"/>
  <c r="Y14" i="7"/>
  <c r="W14" i="7"/>
  <c r="S14" i="7"/>
  <c r="Q14" i="7"/>
  <c r="M14" i="7"/>
  <c r="K14" i="7"/>
  <c r="E14" i="7"/>
  <c r="BE13" i="7"/>
  <c r="BD13" i="7"/>
  <c r="BC13" i="7"/>
  <c r="BB13" i="7"/>
  <c r="BA13" i="7"/>
  <c r="AZ13" i="7"/>
  <c r="AW13" i="7"/>
  <c r="AU13" i="7"/>
  <c r="AQ13" i="7"/>
  <c r="AO13" i="7"/>
  <c r="AK13" i="7"/>
  <c r="AI13" i="7"/>
  <c r="AE13" i="7"/>
  <c r="AC13" i="7"/>
  <c r="Y13" i="7"/>
  <c r="W13" i="7"/>
  <c r="S13" i="7"/>
  <c r="Q13" i="7"/>
  <c r="M13" i="7"/>
  <c r="K13" i="7"/>
  <c r="E13" i="7"/>
  <c r="BE12" i="7"/>
  <c r="BD12" i="7"/>
  <c r="BC12" i="7"/>
  <c r="BB12" i="7"/>
  <c r="BA12" i="7"/>
  <c r="AZ12" i="7"/>
  <c r="AW12" i="7"/>
  <c r="AU12" i="7"/>
  <c r="AQ12" i="7"/>
  <c r="AO12" i="7"/>
  <c r="AK12" i="7"/>
  <c r="AI12" i="7"/>
  <c r="AE12" i="7"/>
  <c r="AC12" i="7"/>
  <c r="Y12" i="7"/>
  <c r="W12" i="7"/>
  <c r="S12" i="7"/>
  <c r="Q12" i="7"/>
  <c r="M12" i="7"/>
  <c r="K12" i="7"/>
  <c r="E12" i="7"/>
  <c r="BE10" i="7"/>
  <c r="BD10" i="7"/>
  <c r="BC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BA9" i="7"/>
  <c r="AL37" i="22" l="1"/>
  <c r="AL39" i="23"/>
  <c r="AG64" i="13"/>
  <c r="E38" i="13"/>
  <c r="AC38" i="13"/>
  <c r="AZ38" i="13"/>
  <c r="W38" i="13"/>
  <c r="AS64" i="13"/>
  <c r="BE52" i="13"/>
  <c r="BE53" i="13"/>
  <c r="BE55" i="13"/>
  <c r="I64" i="13"/>
  <c r="BE57" i="13"/>
  <c r="BE58" i="13"/>
  <c r="BE59" i="13"/>
  <c r="BE60" i="13"/>
  <c r="BE61" i="13"/>
  <c r="BE62" i="13"/>
  <c r="BB38" i="13"/>
  <c r="AI38" i="13"/>
  <c r="AO38" i="13"/>
  <c r="K38" i="13"/>
  <c r="S38" i="13"/>
  <c r="AQ38" i="13"/>
  <c r="BE38" i="13"/>
  <c r="AW38" i="13"/>
  <c r="G38" i="13"/>
  <c r="AU38" i="13"/>
  <c r="BE36" i="18"/>
  <c r="AK36" i="18"/>
  <c r="BC36" i="18"/>
  <c r="AW36" i="18"/>
  <c r="AO36" i="18"/>
  <c r="BD36" i="18"/>
  <c r="AU36" i="18"/>
  <c r="AI36" i="18"/>
  <c r="AA62" i="18"/>
  <c r="BB36" i="18"/>
  <c r="AC36" i="18"/>
  <c r="AE36" i="18"/>
  <c r="AG62" i="18"/>
  <c r="E36" i="18"/>
  <c r="K36" i="18"/>
  <c r="BE51" i="18"/>
  <c r="BE56" i="18"/>
  <c r="BE57" i="18"/>
  <c r="BE58" i="18"/>
  <c r="BE59" i="18"/>
  <c r="BE60" i="18"/>
  <c r="BE61" i="18"/>
  <c r="AZ36" i="18"/>
  <c r="W36" i="18"/>
  <c r="U62" i="18"/>
  <c r="AH39" i="23"/>
  <c r="AH45" i="23" s="1"/>
  <c r="AI45" i="23" s="1"/>
  <c r="J39" i="23"/>
  <c r="J45" i="23" s="1"/>
  <c r="K45" i="23" s="1"/>
  <c r="AV39" i="23"/>
  <c r="AV45" i="23" s="1"/>
  <c r="AW45" i="23" s="1"/>
  <c r="AD39" i="23"/>
  <c r="AD45" i="23" s="1"/>
  <c r="AE45" i="23" s="1"/>
  <c r="L39" i="23"/>
  <c r="L45" i="23" s="1"/>
  <c r="M45" i="23" s="1"/>
  <c r="AF39" i="23"/>
  <c r="P39" i="23"/>
  <c r="P45" i="23" s="1"/>
  <c r="AR39" i="23"/>
  <c r="G38" i="23"/>
  <c r="G39" i="23" s="1"/>
  <c r="BA38" i="23"/>
  <c r="BA39" i="23" s="1"/>
  <c r="Y38" i="23"/>
  <c r="Y39" i="23" s="1"/>
  <c r="K38" i="23"/>
  <c r="K39" i="23" s="1"/>
  <c r="AI38" i="23"/>
  <c r="BB38" i="23"/>
  <c r="BB39" i="23" s="1"/>
  <c r="AK38" i="23"/>
  <c r="AK39" i="23" s="1"/>
  <c r="S38" i="23"/>
  <c r="S39" i="23" s="1"/>
  <c r="AQ38" i="23"/>
  <c r="AQ39" i="23" s="1"/>
  <c r="BE38" i="23"/>
  <c r="BE39" i="23" s="1"/>
  <c r="K38" i="21"/>
  <c r="W38" i="21"/>
  <c r="AZ38" i="21"/>
  <c r="M38" i="21"/>
  <c r="U64" i="21"/>
  <c r="AA64" i="21"/>
  <c r="S38" i="21"/>
  <c r="AQ38" i="21"/>
  <c r="BE38" i="21"/>
  <c r="AG64" i="21"/>
  <c r="BE53" i="21"/>
  <c r="BE54" i="21"/>
  <c r="BE55" i="21"/>
  <c r="BE56" i="21"/>
  <c r="BE57" i="21"/>
  <c r="BE58" i="21"/>
  <c r="BE60" i="21"/>
  <c r="AW38" i="21"/>
  <c r="H37" i="22"/>
  <c r="R37" i="22"/>
  <c r="R43" i="22" s="1"/>
  <c r="S43" i="22" s="1"/>
  <c r="AB37" i="22"/>
  <c r="AB43" i="22" s="1"/>
  <c r="AC43" i="22" s="1"/>
  <c r="J37" i="22"/>
  <c r="J43" i="22" s="1"/>
  <c r="K43" i="22" s="1"/>
  <c r="AX37" i="22"/>
  <c r="I62" i="22"/>
  <c r="AG62" i="22"/>
  <c r="AA62" i="22"/>
  <c r="Z37" i="22"/>
  <c r="AT37" i="22"/>
  <c r="AT43" i="22" s="1"/>
  <c r="AU43" i="22" s="1"/>
  <c r="AV37" i="22"/>
  <c r="AV43" i="22" s="1"/>
  <c r="AW43" i="22" s="1"/>
  <c r="T37" i="22"/>
  <c r="AD37" i="22"/>
  <c r="AD43" i="22" s="1"/>
  <c r="AE43" i="22" s="1"/>
  <c r="O62" i="22"/>
  <c r="L37" i="22"/>
  <c r="L43" i="22" s="1"/>
  <c r="M43" i="22" s="1"/>
  <c r="D37" i="22"/>
  <c r="D43" i="22" s="1"/>
  <c r="E43" i="22" s="1"/>
  <c r="AR37" i="22"/>
  <c r="BE60" i="22"/>
  <c r="E36" i="22"/>
  <c r="E37" i="22" s="1"/>
  <c r="AC36" i="22"/>
  <c r="AC37" i="22" s="1"/>
  <c r="AQ36" i="22"/>
  <c r="AQ37" i="22" s="1"/>
  <c r="Q43" i="20"/>
  <c r="AU43" i="20"/>
  <c r="AI43" i="20"/>
  <c r="BB43" i="20"/>
  <c r="AG69" i="20"/>
  <c r="K43" i="20"/>
  <c r="AO43" i="20"/>
  <c r="BD43" i="20"/>
  <c r="AS69" i="20"/>
  <c r="BE58" i="20"/>
  <c r="BE59" i="20"/>
  <c r="BE63" i="20"/>
  <c r="BE64" i="20"/>
  <c r="BE65" i="20"/>
  <c r="BE66" i="20"/>
  <c r="BE67" i="20"/>
  <c r="W43" i="20"/>
  <c r="AZ43" i="20"/>
  <c r="Y43" i="20"/>
  <c r="BA43" i="20"/>
  <c r="AQ43" i="20"/>
  <c r="BC43" i="20"/>
  <c r="G43" i="20"/>
  <c r="G38" i="10"/>
  <c r="AE38" i="10"/>
  <c r="BA38" i="10"/>
  <c r="E38" i="10"/>
  <c r="AC38" i="10"/>
  <c r="AZ38" i="10"/>
  <c r="BB38" i="10"/>
  <c r="Q38" i="10"/>
  <c r="AA64" i="10"/>
  <c r="AI38" i="10"/>
  <c r="AK38" i="10"/>
  <c r="BC38" i="10"/>
  <c r="Y38" i="10"/>
  <c r="AO38" i="10"/>
  <c r="AU38" i="10"/>
  <c r="AS64" i="10"/>
  <c r="AQ38" i="10"/>
  <c r="BE38" i="10"/>
  <c r="AZ44" i="10"/>
  <c r="W38" i="10"/>
  <c r="I64" i="10"/>
  <c r="BC44" i="10"/>
  <c r="BE59" i="22"/>
  <c r="BE51" i="22"/>
  <c r="BE52" i="22"/>
  <c r="BE53" i="22"/>
  <c r="BE54" i="22"/>
  <c r="BE55" i="22"/>
  <c r="BE57" i="22"/>
  <c r="BE58" i="22"/>
  <c r="BE61" i="22"/>
  <c r="AY62" i="22"/>
  <c r="AM177" i="7"/>
  <c r="AJ37" i="22"/>
  <c r="AJ43" i="22" s="1"/>
  <c r="AK43" i="22" s="1"/>
  <c r="AB39" i="23"/>
  <c r="AB45" i="23" s="1"/>
  <c r="AC45" i="23" s="1"/>
  <c r="AM64" i="10"/>
  <c r="BE52" i="10"/>
  <c r="BE55" i="10"/>
  <c r="BE56" i="10"/>
  <c r="BE58" i="10"/>
  <c r="BE59" i="10"/>
  <c r="BE62" i="10"/>
  <c r="AP39" i="23"/>
  <c r="AP45" i="23" s="1"/>
  <c r="AQ45" i="23" s="1"/>
  <c r="M38" i="23"/>
  <c r="M39" i="23" s="1"/>
  <c r="AW38" i="23"/>
  <c r="AW39" i="23" s="1"/>
  <c r="BC38" i="23"/>
  <c r="BC39" i="23" s="1"/>
  <c r="AE38" i="23"/>
  <c r="AE39" i="23" s="1"/>
  <c r="N39" i="23"/>
  <c r="Q38" i="23"/>
  <c r="Q39" i="23" s="1"/>
  <c r="AO38" i="23"/>
  <c r="AO39" i="23" s="1"/>
  <c r="BD38" i="23"/>
  <c r="AU38" i="23"/>
  <c r="AU39" i="23" s="1"/>
  <c r="AC38" i="23"/>
  <c r="AC39" i="23" s="1"/>
  <c r="V39" i="23"/>
  <c r="V45" i="23" s="1"/>
  <c r="W45" i="23" s="1"/>
  <c r="AJ39" i="23"/>
  <c r="AJ45" i="23" s="1"/>
  <c r="AK45" i="23" s="1"/>
  <c r="AX39" i="23"/>
  <c r="H39" i="23"/>
  <c r="BA44" i="23"/>
  <c r="R39" i="23"/>
  <c r="R45" i="23" s="1"/>
  <c r="S45" i="23" s="1"/>
  <c r="AG64" i="23"/>
  <c r="AS64" i="23"/>
  <c r="BE54" i="23"/>
  <c r="BE55" i="23"/>
  <c r="BE56" i="23"/>
  <c r="BE57" i="23"/>
  <c r="BE58" i="23"/>
  <c r="BE59" i="23"/>
  <c r="BE60" i="23"/>
  <c r="BE61" i="23"/>
  <c r="BE62" i="23"/>
  <c r="AG177" i="7"/>
  <c r="AZ36" i="22"/>
  <c r="BA36" i="22"/>
  <c r="BA37" i="22" s="1"/>
  <c r="I177" i="7"/>
  <c r="BC44" i="21"/>
  <c r="G44" i="21"/>
  <c r="K38" i="10"/>
  <c r="AY64" i="10"/>
  <c r="AU38" i="21"/>
  <c r="BE59" i="21"/>
  <c r="AQ36" i="18"/>
  <c r="E45" i="23"/>
  <c r="BB44" i="23"/>
  <c r="BE63" i="23"/>
  <c r="Y38" i="13"/>
  <c r="BE60" i="20"/>
  <c r="BE61" i="20"/>
  <c r="BE62" i="20"/>
  <c r="G36" i="22"/>
  <c r="G37" i="22" s="1"/>
  <c r="AE36" i="22"/>
  <c r="AE37" i="22" s="1"/>
  <c r="O177" i="7"/>
  <c r="O64" i="23"/>
  <c r="I69" i="20"/>
  <c r="M38" i="10"/>
  <c r="BE53" i="10"/>
  <c r="BE54" i="10"/>
  <c r="Y38" i="21"/>
  <c r="G38" i="21"/>
  <c r="AE38" i="21"/>
  <c r="BA38" i="21"/>
  <c r="BC38" i="21"/>
  <c r="BE61" i="21"/>
  <c r="BE62" i="21"/>
  <c r="BE63" i="21"/>
  <c r="BA42" i="18"/>
  <c r="Q42" i="18"/>
  <c r="BC44" i="23"/>
  <c r="G44" i="23"/>
  <c r="BE68" i="20"/>
  <c r="K36" i="22"/>
  <c r="K37" i="22" s="1"/>
  <c r="AI36" i="22"/>
  <c r="AI37" i="22" s="1"/>
  <c r="BB36" i="22"/>
  <c r="BB37" i="22" s="1"/>
  <c r="BA44" i="10"/>
  <c r="Q44" i="10"/>
  <c r="O64" i="10"/>
  <c r="E38" i="21"/>
  <c r="AC38" i="21"/>
  <c r="G45" i="23"/>
  <c r="Q45" i="23"/>
  <c r="AI39" i="23"/>
  <c r="AE38" i="13"/>
  <c r="BA38" i="13"/>
  <c r="BA44" i="13"/>
  <c r="Q44" i="13"/>
  <c r="AM64" i="13"/>
  <c r="AA69" i="20"/>
  <c r="M37" i="22"/>
  <c r="AZ37" i="22"/>
  <c r="M36" i="22"/>
  <c r="AK36" i="22"/>
  <c r="AK37" i="22" s="1"/>
  <c r="BC36" i="22"/>
  <c r="BC37" i="22" s="1"/>
  <c r="S38" i="10"/>
  <c r="U64" i="10"/>
  <c r="AM64" i="21"/>
  <c r="AZ42" i="18"/>
  <c r="AS62" i="18"/>
  <c r="W38" i="23"/>
  <c r="W39" i="23" s="1"/>
  <c r="AM64" i="23"/>
  <c r="M43" i="20"/>
  <c r="BE43" i="20"/>
  <c r="AH37" i="22"/>
  <c r="AH43" i="22" s="1"/>
  <c r="AI43" i="22" s="1"/>
  <c r="Q36" i="22"/>
  <c r="Q37" i="22" s="1"/>
  <c r="AO36" i="22"/>
  <c r="AO37" i="22" s="1"/>
  <c r="U64" i="13"/>
  <c r="BB44" i="10"/>
  <c r="BE57" i="10"/>
  <c r="AI38" i="21"/>
  <c r="BB38" i="21"/>
  <c r="Q38" i="21"/>
  <c r="AO38" i="21"/>
  <c r="AS64" i="21"/>
  <c r="BA36" i="18"/>
  <c r="Y36" i="18"/>
  <c r="BC42" i="18"/>
  <c r="G42" i="18"/>
  <c r="BB42" i="18"/>
  <c r="AY62" i="18"/>
  <c r="M38" i="13"/>
  <c r="AK38" i="13"/>
  <c r="BC38" i="13"/>
  <c r="AZ44" i="13"/>
  <c r="AY64" i="13"/>
  <c r="BC49" i="20"/>
  <c r="M49" i="20"/>
  <c r="AM69" i="20"/>
  <c r="Q43" i="22"/>
  <c r="S36" i="22"/>
  <c r="S37" i="22" s="1"/>
  <c r="BE36" i="22"/>
  <c r="BE37" i="22" s="1"/>
  <c r="AS62" i="22"/>
  <c r="AW38" i="10"/>
  <c r="AG64" i="10"/>
  <c r="BE60" i="10"/>
  <c r="BE61" i="10"/>
  <c r="AK38" i="21"/>
  <c r="AZ44" i="21"/>
  <c r="BB44" i="21"/>
  <c r="AY64" i="21"/>
  <c r="BE50" i="18"/>
  <c r="BE52" i="18"/>
  <c r="BE53" i="18"/>
  <c r="I62" i="18"/>
  <c r="BE54" i="18"/>
  <c r="E38" i="23"/>
  <c r="E39" i="23" s="1"/>
  <c r="AZ38" i="23"/>
  <c r="AZ39" i="23" s="1"/>
  <c r="AY64" i="23"/>
  <c r="BE54" i="13"/>
  <c r="BE56" i="13"/>
  <c r="S43" i="20"/>
  <c r="AW43" i="20"/>
  <c r="AK43" i="20"/>
  <c r="AE43" i="20"/>
  <c r="W36" i="22"/>
  <c r="W37" i="22" s="1"/>
  <c r="AU36" i="22"/>
  <c r="AU37" i="22" s="1"/>
  <c r="BD36" i="22"/>
  <c r="BE63" i="10"/>
  <c r="BA44" i="21"/>
  <c r="W44" i="21"/>
  <c r="I64" i="21"/>
  <c r="BE52" i="21"/>
  <c r="O62" i="18"/>
  <c r="BE55" i="18"/>
  <c r="I64" i="23"/>
  <c r="BE53" i="23"/>
  <c r="O64" i="13"/>
  <c r="BE63" i="13"/>
  <c r="AY69" i="20"/>
  <c r="Y36" i="22"/>
  <c r="Y37" i="22" s="1"/>
  <c r="AW36" i="22"/>
  <c r="AW37" i="22" s="1"/>
  <c r="BE56" i="22"/>
  <c r="AZ44" i="23"/>
  <c r="BE52" i="23"/>
  <c r="BE57" i="20"/>
  <c r="Q44" i="23"/>
  <c r="M44" i="13"/>
  <c r="W49" i="20"/>
  <c r="AZ42" i="22"/>
  <c r="BE50" i="22"/>
  <c r="Q42" i="22"/>
  <c r="BB42" i="22"/>
  <c r="BD38" i="21"/>
  <c r="BD38" i="10"/>
  <c r="P83" i="7"/>
  <c r="P10" i="10" s="1"/>
  <c r="P39" i="10" s="1"/>
  <c r="P45" i="10" s="1"/>
  <c r="Q45" i="10" s="1"/>
  <c r="Z83" i="7"/>
  <c r="Z10" i="13" s="1"/>
  <c r="Z39" i="13" s="1"/>
  <c r="M82" i="7"/>
  <c r="Y82" i="7"/>
  <c r="AK82" i="7"/>
  <c r="AW82" i="7"/>
  <c r="BC82" i="7"/>
  <c r="S82" i="7"/>
  <c r="AQ82" i="7"/>
  <c r="D83" i="7"/>
  <c r="D10" i="21" s="1"/>
  <c r="D39" i="21" s="1"/>
  <c r="D45" i="21" s="1"/>
  <c r="E45" i="21" s="1"/>
  <c r="L83" i="7"/>
  <c r="L10" i="20" s="1"/>
  <c r="L44" i="20" s="1"/>
  <c r="L50" i="20" s="1"/>
  <c r="M50" i="20" s="1"/>
  <c r="T83" i="7"/>
  <c r="T10" i="21" s="1"/>
  <c r="T39" i="21" s="1"/>
  <c r="AB83" i="7"/>
  <c r="AB10" i="20" s="1"/>
  <c r="AB44" i="20" s="1"/>
  <c r="AB50" i="20" s="1"/>
  <c r="AC50" i="20" s="1"/>
  <c r="AJ83" i="7"/>
  <c r="AJ10" i="21" s="1"/>
  <c r="AJ39" i="21" s="1"/>
  <c r="AJ45" i="21" s="1"/>
  <c r="AK45" i="21" s="1"/>
  <c r="AR83" i="7"/>
  <c r="AR10" i="20" s="1"/>
  <c r="AR44" i="20" s="1"/>
  <c r="E75" i="7"/>
  <c r="Q75" i="7"/>
  <c r="AC75" i="7"/>
  <c r="AO75" i="7"/>
  <c r="BA75" i="7"/>
  <c r="H83" i="7"/>
  <c r="H10" i="20" s="1"/>
  <c r="H44" i="20" s="1"/>
  <c r="AV83" i="7"/>
  <c r="AV10" i="10" s="1"/>
  <c r="AV39" i="10" s="1"/>
  <c r="AV45" i="10" s="1"/>
  <c r="AW45" i="10" s="1"/>
  <c r="BE75" i="7"/>
  <c r="AH83" i="7"/>
  <c r="AH10" i="13" s="1"/>
  <c r="AH39" i="13" s="1"/>
  <c r="AH45" i="13" s="1"/>
  <c r="AI45" i="13" s="1"/>
  <c r="N83" i="7"/>
  <c r="N10" i="10" s="1"/>
  <c r="N39" i="10" s="1"/>
  <c r="AD83" i="7"/>
  <c r="AD10" i="20" s="1"/>
  <c r="AD44" i="20" s="1"/>
  <c r="AD50" i="20" s="1"/>
  <c r="AE50" i="20" s="1"/>
  <c r="AL83" i="7"/>
  <c r="AL10" i="13" s="1"/>
  <c r="AL39" i="13" s="1"/>
  <c r="G75" i="7"/>
  <c r="S75" i="7"/>
  <c r="AE75" i="7"/>
  <c r="AQ75" i="7"/>
  <c r="BC75" i="7"/>
  <c r="X83" i="7"/>
  <c r="X10" i="10" s="1"/>
  <c r="X39" i="10" s="1"/>
  <c r="X45" i="10" s="1"/>
  <c r="Y45" i="10" s="1"/>
  <c r="AP83" i="7"/>
  <c r="AP10" i="21" s="1"/>
  <c r="AP39" i="21" s="1"/>
  <c r="AP45" i="21" s="1"/>
  <c r="AQ45" i="21" s="1"/>
  <c r="AX83" i="7"/>
  <c r="AX10" i="13" s="1"/>
  <c r="AX39" i="13" s="1"/>
  <c r="J83" i="7"/>
  <c r="J10" i="20" s="1"/>
  <c r="J44" i="20" s="1"/>
  <c r="J50" i="20" s="1"/>
  <c r="K50" i="20" s="1"/>
  <c r="AY177" i="7"/>
  <c r="AN83" i="7"/>
  <c r="AN10" i="10" s="1"/>
  <c r="AN39" i="10" s="1"/>
  <c r="AN45" i="10" s="1"/>
  <c r="AO45" i="10" s="1"/>
  <c r="F83" i="7"/>
  <c r="F10" i="18" s="1"/>
  <c r="F37" i="18" s="1"/>
  <c r="F43" i="18" s="1"/>
  <c r="G43" i="18" s="1"/>
  <c r="AS177" i="7"/>
  <c r="E70" i="7"/>
  <c r="AC70" i="7"/>
  <c r="AO70" i="7"/>
  <c r="BD70" i="7"/>
  <c r="BD83" i="7" s="1"/>
  <c r="S70" i="7"/>
  <c r="BA70" i="7"/>
  <c r="AT83" i="7"/>
  <c r="AT10" i="10" s="1"/>
  <c r="AT39" i="10" s="1"/>
  <c r="AT45" i="10" s="1"/>
  <c r="AU45" i="10" s="1"/>
  <c r="M75" i="7"/>
  <c r="AK75" i="7"/>
  <c r="K75" i="7"/>
  <c r="W75" i="7"/>
  <c r="AI75" i="7"/>
  <c r="AU75" i="7"/>
  <c r="G82" i="7"/>
  <c r="AE82" i="7"/>
  <c r="AF83" i="7"/>
  <c r="AF10" i="20" s="1"/>
  <c r="AF44" i="20" s="1"/>
  <c r="BE166" i="7"/>
  <c r="BE169" i="7"/>
  <c r="BE170" i="7"/>
  <c r="BE173" i="7"/>
  <c r="BE174" i="7"/>
  <c r="AZ70" i="7"/>
  <c r="AZ83" i="7" s="1"/>
  <c r="AZ10" i="21" s="1"/>
  <c r="AZ39" i="21" s="1"/>
  <c r="V83" i="7"/>
  <c r="V10" i="20" s="1"/>
  <c r="V44" i="20" s="1"/>
  <c r="V50" i="20" s="1"/>
  <c r="W50" i="20" s="1"/>
  <c r="Y75" i="7"/>
  <c r="AW75" i="7"/>
  <c r="AA177" i="7"/>
  <c r="K82" i="7"/>
  <c r="W82" i="7"/>
  <c r="AI82" i="7"/>
  <c r="AU82" i="7"/>
  <c r="E82" i="7"/>
  <c r="Q82" i="7"/>
  <c r="AC82" i="7"/>
  <c r="AO82" i="7"/>
  <c r="BA82" i="7"/>
  <c r="R83" i="7"/>
  <c r="R10" i="20" s="1"/>
  <c r="R44" i="20" s="1"/>
  <c r="R50" i="20" s="1"/>
  <c r="S50" i="20" s="1"/>
  <c r="Q70" i="7"/>
  <c r="AQ70" i="7"/>
  <c r="BE70" i="7"/>
  <c r="AF10" i="10"/>
  <c r="AF39" i="10" s="1"/>
  <c r="K70" i="7"/>
  <c r="BE165" i="7"/>
  <c r="BE167" i="7"/>
  <c r="BE168" i="7"/>
  <c r="BE175" i="7"/>
  <c r="BE176" i="7"/>
  <c r="U177" i="7"/>
  <c r="BE171" i="7"/>
  <c r="BE172" i="7"/>
  <c r="G70" i="7"/>
  <c r="W70" i="7"/>
  <c r="AU70" i="7"/>
  <c r="BB70" i="7"/>
  <c r="BB83" i="7" s="1"/>
  <c r="AE70" i="7"/>
  <c r="AI70" i="7"/>
  <c r="M70" i="7"/>
  <c r="Y70" i="7"/>
  <c r="AK70" i="7"/>
  <c r="AW70" i="7"/>
  <c r="BC70" i="7"/>
  <c r="BE83" i="7" l="1"/>
  <c r="BE10" i="20" s="1"/>
  <c r="BE44" i="20" s="1"/>
  <c r="P10" i="18"/>
  <c r="P37" i="18" s="1"/>
  <c r="P43" i="18" s="1"/>
  <c r="Q43" i="18" s="1"/>
  <c r="BE64" i="13"/>
  <c r="BE62" i="18"/>
  <c r="BE64" i="21"/>
  <c r="BE62" i="22"/>
  <c r="BE64" i="10"/>
  <c r="BB43" i="22"/>
  <c r="AJ10" i="18"/>
  <c r="AJ37" i="18" s="1"/>
  <c r="AJ43" i="18" s="1"/>
  <c r="AK43" i="18" s="1"/>
  <c r="AB10" i="10"/>
  <c r="AB39" i="10" s="1"/>
  <c r="AB45" i="10" s="1"/>
  <c r="AC45" i="10" s="1"/>
  <c r="AV10" i="18"/>
  <c r="AV37" i="18" s="1"/>
  <c r="AV43" i="18" s="1"/>
  <c r="AW43" i="18" s="1"/>
  <c r="BC43" i="22"/>
  <c r="P10" i="13"/>
  <c r="P39" i="13" s="1"/>
  <c r="P45" i="13" s="1"/>
  <c r="Q45" i="13" s="1"/>
  <c r="P10" i="20"/>
  <c r="P44" i="20" s="1"/>
  <c r="P50" i="20" s="1"/>
  <c r="Q50" i="20" s="1"/>
  <c r="P10" i="21"/>
  <c r="P39" i="21" s="1"/>
  <c r="P45" i="21" s="1"/>
  <c r="Q45" i="21" s="1"/>
  <c r="Z10" i="20"/>
  <c r="Z44" i="20" s="1"/>
  <c r="J10" i="13"/>
  <c r="J39" i="13" s="1"/>
  <c r="J45" i="13" s="1"/>
  <c r="K45" i="13" s="1"/>
  <c r="AZ45" i="23"/>
  <c r="BA45" i="23"/>
  <c r="AZ43" i="22"/>
  <c r="H10" i="13"/>
  <c r="H39" i="13" s="1"/>
  <c r="BE64" i="23"/>
  <c r="BA43" i="22"/>
  <c r="BB45" i="23"/>
  <c r="BE69" i="20"/>
  <c r="BC45" i="23"/>
  <c r="AP10" i="20"/>
  <c r="AP44" i="20" s="1"/>
  <c r="AP50" i="20" s="1"/>
  <c r="AQ50" i="20" s="1"/>
  <c r="AD10" i="13"/>
  <c r="AD39" i="13" s="1"/>
  <c r="AD45" i="13" s="1"/>
  <c r="AE45" i="13" s="1"/>
  <c r="Z10" i="18"/>
  <c r="Z37" i="18" s="1"/>
  <c r="Z10" i="10"/>
  <c r="Z39" i="10" s="1"/>
  <c r="D10" i="10"/>
  <c r="D39" i="10" s="1"/>
  <c r="D45" i="10" s="1"/>
  <c r="E45" i="10" s="1"/>
  <c r="AJ10" i="10"/>
  <c r="AJ39" i="10" s="1"/>
  <c r="AJ45" i="10" s="1"/>
  <c r="AK45" i="10" s="1"/>
  <c r="D10" i="18"/>
  <c r="D37" i="18" s="1"/>
  <c r="D43" i="18" s="1"/>
  <c r="E43" i="18" s="1"/>
  <c r="BD10" i="13"/>
  <c r="BD39" i="13" s="1"/>
  <c r="BD10" i="23"/>
  <c r="BD39" i="23" s="1"/>
  <c r="AX10" i="21"/>
  <c r="AX39" i="21" s="1"/>
  <c r="AL10" i="20"/>
  <c r="AL44" i="20" s="1"/>
  <c r="V10" i="10"/>
  <c r="V39" i="10" s="1"/>
  <c r="V45" i="10" s="1"/>
  <c r="W45" i="10" s="1"/>
  <c r="AR10" i="18"/>
  <c r="AR37" i="18" s="1"/>
  <c r="L10" i="21"/>
  <c r="L39" i="21" s="1"/>
  <c r="L45" i="21" s="1"/>
  <c r="M45" i="21" s="1"/>
  <c r="AL10" i="18"/>
  <c r="AL37" i="18" s="1"/>
  <c r="BD10" i="10"/>
  <c r="BD39" i="10" s="1"/>
  <c r="BC83" i="7"/>
  <c r="BC10" i="20" s="1"/>
  <c r="BC44" i="20" s="1"/>
  <c r="M83" i="7"/>
  <c r="M10" i="18" s="1"/>
  <c r="M37" i="18" s="1"/>
  <c r="AR10" i="21"/>
  <c r="AR39" i="21" s="1"/>
  <c r="T10" i="13"/>
  <c r="T39" i="13" s="1"/>
  <c r="R10" i="18"/>
  <c r="R37" i="18" s="1"/>
  <c r="R43" i="18" s="1"/>
  <c r="S43" i="18" s="1"/>
  <c r="F10" i="13"/>
  <c r="F39" i="13" s="1"/>
  <c r="F45" i="13" s="1"/>
  <c r="G45" i="13" s="1"/>
  <c r="AX10" i="20"/>
  <c r="AX44" i="20" s="1"/>
  <c r="AX10" i="18"/>
  <c r="AX37" i="18" s="1"/>
  <c r="AX10" i="10"/>
  <c r="AX39" i="10" s="1"/>
  <c r="L10" i="18"/>
  <c r="L37" i="18" s="1"/>
  <c r="L43" i="18" s="1"/>
  <c r="M43" i="18" s="1"/>
  <c r="AL10" i="21"/>
  <c r="AL39" i="21" s="1"/>
  <c r="F10" i="10"/>
  <c r="F39" i="10" s="1"/>
  <c r="F45" i="10" s="1"/>
  <c r="G45" i="10" s="1"/>
  <c r="AT10" i="20"/>
  <c r="AT44" i="20" s="1"/>
  <c r="AT50" i="20" s="1"/>
  <c r="AU50" i="20" s="1"/>
  <c r="AT10" i="13"/>
  <c r="AT39" i="13" s="1"/>
  <c r="AT45" i="13" s="1"/>
  <c r="AU45" i="13" s="1"/>
  <c r="V10" i="21"/>
  <c r="V39" i="21" s="1"/>
  <c r="V45" i="21" s="1"/>
  <c r="W45" i="21" s="1"/>
  <c r="V10" i="18"/>
  <c r="V37" i="18" s="1"/>
  <c r="V43" i="18" s="1"/>
  <c r="W43" i="18" s="1"/>
  <c r="W83" i="7"/>
  <c r="W10" i="13" s="1"/>
  <c r="W39" i="13" s="1"/>
  <c r="AN10" i="13"/>
  <c r="AN39" i="13" s="1"/>
  <c r="AN45" i="13" s="1"/>
  <c r="AO45" i="13" s="1"/>
  <c r="AN10" i="21"/>
  <c r="AN39" i="21" s="1"/>
  <c r="AN45" i="21" s="1"/>
  <c r="AO45" i="21" s="1"/>
  <c r="AR10" i="10"/>
  <c r="AR39" i="10" s="1"/>
  <c r="AJ10" i="13"/>
  <c r="AJ39" i="13" s="1"/>
  <c r="AJ45" i="13" s="1"/>
  <c r="AK45" i="13" s="1"/>
  <c r="AJ10" i="20"/>
  <c r="AJ44" i="20" s="1"/>
  <c r="AJ50" i="20" s="1"/>
  <c r="AK50" i="20" s="1"/>
  <c r="L10" i="10"/>
  <c r="L39" i="10" s="1"/>
  <c r="L45" i="10" s="1"/>
  <c r="M45" i="10" s="1"/>
  <c r="D10" i="13"/>
  <c r="D39" i="13" s="1"/>
  <c r="D45" i="13" s="1"/>
  <c r="E45" i="13" s="1"/>
  <c r="D10" i="20"/>
  <c r="D44" i="20" s="1"/>
  <c r="D50" i="20" s="1"/>
  <c r="E50" i="20" s="1"/>
  <c r="AL10" i="10"/>
  <c r="AL39" i="10" s="1"/>
  <c r="AT10" i="21"/>
  <c r="AT39" i="21" s="1"/>
  <c r="AT45" i="21" s="1"/>
  <c r="AU45" i="21" s="1"/>
  <c r="AT10" i="18"/>
  <c r="AT37" i="18" s="1"/>
  <c r="AT43" i="18" s="1"/>
  <c r="AU43" i="18" s="1"/>
  <c r="V10" i="13"/>
  <c r="V39" i="13" s="1"/>
  <c r="V45" i="13" s="1"/>
  <c r="W45" i="13" s="1"/>
  <c r="F10" i="20"/>
  <c r="F44" i="20" s="1"/>
  <c r="F50" i="20" s="1"/>
  <c r="G50" i="20" s="1"/>
  <c r="E83" i="7"/>
  <c r="E10" i="10" s="1"/>
  <c r="E39" i="10" s="1"/>
  <c r="AV10" i="13"/>
  <c r="AV39" i="13" s="1"/>
  <c r="AV45" i="13" s="1"/>
  <c r="AW45" i="13" s="1"/>
  <c r="Z10" i="21"/>
  <c r="Z39" i="21" s="1"/>
  <c r="AV10" i="20"/>
  <c r="AV44" i="20" s="1"/>
  <c r="AV50" i="20" s="1"/>
  <c r="AW50" i="20" s="1"/>
  <c r="AV10" i="21"/>
  <c r="AV39" i="21" s="1"/>
  <c r="AV45" i="21" s="1"/>
  <c r="AW45" i="21" s="1"/>
  <c r="AN10" i="18"/>
  <c r="AN37" i="18" s="1"/>
  <c r="AN43" i="18" s="1"/>
  <c r="AO43" i="18" s="1"/>
  <c r="AR10" i="13"/>
  <c r="AR39" i="13" s="1"/>
  <c r="L10" i="13"/>
  <c r="L39" i="13" s="1"/>
  <c r="L45" i="13" s="1"/>
  <c r="M45" i="13" s="1"/>
  <c r="F10" i="21"/>
  <c r="F39" i="21" s="1"/>
  <c r="F45" i="21" s="1"/>
  <c r="G45" i="21" s="1"/>
  <c r="AO83" i="7"/>
  <c r="AO10" i="20" s="1"/>
  <c r="AO44" i="20" s="1"/>
  <c r="J10" i="18"/>
  <c r="J37" i="18" s="1"/>
  <c r="J43" i="18" s="1"/>
  <c r="K43" i="18" s="1"/>
  <c r="R10" i="13"/>
  <c r="R39" i="13" s="1"/>
  <c r="R45" i="13" s="1"/>
  <c r="S45" i="13" s="1"/>
  <c r="BD10" i="18"/>
  <c r="BD37" i="18" s="1"/>
  <c r="AH10" i="18"/>
  <c r="AH37" i="18" s="1"/>
  <c r="AH43" i="18" s="1"/>
  <c r="AI43" i="18" s="1"/>
  <c r="AF10" i="13"/>
  <c r="AF39" i="13" s="1"/>
  <c r="Q83" i="7"/>
  <c r="Q10" i="10" s="1"/>
  <c r="Q39" i="10" s="1"/>
  <c r="BD10" i="22"/>
  <c r="BD37" i="22" s="1"/>
  <c r="AH10" i="21"/>
  <c r="AH39" i="21" s="1"/>
  <c r="AH45" i="21" s="1"/>
  <c r="AI45" i="21" s="1"/>
  <c r="T10" i="10"/>
  <c r="T39" i="10" s="1"/>
  <c r="Y83" i="7"/>
  <c r="Y10" i="13" s="1"/>
  <c r="Y39" i="13" s="1"/>
  <c r="J10" i="10"/>
  <c r="J39" i="10" s="1"/>
  <c r="J45" i="10" s="1"/>
  <c r="K45" i="10" s="1"/>
  <c r="T10" i="20"/>
  <c r="T44" i="20" s="1"/>
  <c r="R10" i="10"/>
  <c r="R39" i="10" s="1"/>
  <c r="R45" i="10" s="1"/>
  <c r="S45" i="10" s="1"/>
  <c r="AF10" i="18"/>
  <c r="AF37" i="18" s="1"/>
  <c r="S83" i="7"/>
  <c r="S10" i="13" s="1"/>
  <c r="S39" i="13" s="1"/>
  <c r="H10" i="10"/>
  <c r="H39" i="10" s="1"/>
  <c r="N10" i="21"/>
  <c r="N39" i="21" s="1"/>
  <c r="BD10" i="20"/>
  <c r="BD44" i="20" s="1"/>
  <c r="J10" i="21"/>
  <c r="J39" i="21" s="1"/>
  <c r="J45" i="21" s="1"/>
  <c r="K45" i="21" s="1"/>
  <c r="R10" i="21"/>
  <c r="R39" i="21" s="1"/>
  <c r="R45" i="21" s="1"/>
  <c r="S45" i="21" s="1"/>
  <c r="H10" i="21"/>
  <c r="H39" i="21" s="1"/>
  <c r="N10" i="20"/>
  <c r="N44" i="20" s="1"/>
  <c r="AF10" i="21"/>
  <c r="AF39" i="21" s="1"/>
  <c r="X10" i="13"/>
  <c r="X39" i="13" s="1"/>
  <c r="X45" i="13" s="1"/>
  <c r="Y45" i="13" s="1"/>
  <c r="AB10" i="18"/>
  <c r="AB37" i="18" s="1"/>
  <c r="AB43" i="18" s="1"/>
  <c r="AC43" i="18" s="1"/>
  <c r="H10" i="18"/>
  <c r="H37" i="18" s="1"/>
  <c r="AH10" i="20"/>
  <c r="AH44" i="20" s="1"/>
  <c r="AH50" i="20" s="1"/>
  <c r="AI50" i="20" s="1"/>
  <c r="AB10" i="21"/>
  <c r="AB39" i="21" s="1"/>
  <c r="AB45" i="21" s="1"/>
  <c r="AC45" i="21" s="1"/>
  <c r="T10" i="18"/>
  <c r="T37" i="18" s="1"/>
  <c r="BD10" i="21"/>
  <c r="BD39" i="21" s="1"/>
  <c r="X10" i="21"/>
  <c r="X39" i="21" s="1"/>
  <c r="X45" i="21" s="1"/>
  <c r="Y45" i="21" s="1"/>
  <c r="X10" i="18"/>
  <c r="X37" i="18" s="1"/>
  <c r="X43" i="18" s="1"/>
  <c r="Y43" i="18" s="1"/>
  <c r="AH10" i="10"/>
  <c r="AH39" i="10" s="1"/>
  <c r="AH45" i="10" s="1"/>
  <c r="AI45" i="10" s="1"/>
  <c r="AB10" i="13"/>
  <c r="AB39" i="13" s="1"/>
  <c r="AB45" i="13" s="1"/>
  <c r="AC45" i="13" s="1"/>
  <c r="N10" i="18"/>
  <c r="N37" i="18" s="1"/>
  <c r="AQ83" i="7"/>
  <c r="AQ10" i="20" s="1"/>
  <c r="AQ44" i="20" s="1"/>
  <c r="BA83" i="7"/>
  <c r="BA10" i="20" s="1"/>
  <c r="BA44" i="20" s="1"/>
  <c r="AC83" i="7"/>
  <c r="AC10" i="13" s="1"/>
  <c r="AC39" i="13" s="1"/>
  <c r="AP10" i="13"/>
  <c r="AP39" i="13" s="1"/>
  <c r="AP45" i="13" s="1"/>
  <c r="AQ45" i="13" s="1"/>
  <c r="AW83" i="7"/>
  <c r="AW10" i="13" s="1"/>
  <c r="AW39" i="13" s="1"/>
  <c r="AI83" i="7"/>
  <c r="AI10" i="20" s="1"/>
  <c r="AI44" i="20" s="1"/>
  <c r="AN10" i="20"/>
  <c r="AN44" i="20" s="1"/>
  <c r="AN50" i="20" s="1"/>
  <c r="AO50" i="20" s="1"/>
  <c r="AP10" i="18"/>
  <c r="AP37" i="18" s="1"/>
  <c r="AP43" i="18" s="1"/>
  <c r="AQ43" i="18" s="1"/>
  <c r="AD10" i="21"/>
  <c r="AD39" i="21" s="1"/>
  <c r="AD45" i="21" s="1"/>
  <c r="AE45" i="21" s="1"/>
  <c r="AD10" i="18"/>
  <c r="AD37" i="18" s="1"/>
  <c r="AD43" i="18" s="1"/>
  <c r="AE43" i="18" s="1"/>
  <c r="N10" i="13"/>
  <c r="N39" i="13" s="1"/>
  <c r="G83" i="7"/>
  <c r="G10" i="20" s="1"/>
  <c r="G44" i="20" s="1"/>
  <c r="AP10" i="10"/>
  <c r="AP39" i="10" s="1"/>
  <c r="AP45" i="10" s="1"/>
  <c r="AQ45" i="10" s="1"/>
  <c r="AD10" i="10"/>
  <c r="AD39" i="10" s="1"/>
  <c r="AD45" i="10" s="1"/>
  <c r="AE45" i="10" s="1"/>
  <c r="AK83" i="7"/>
  <c r="AK10" i="18" s="1"/>
  <c r="AK37" i="18" s="1"/>
  <c r="AE83" i="7"/>
  <c r="AE10" i="18" s="1"/>
  <c r="AE37" i="18" s="1"/>
  <c r="X10" i="20"/>
  <c r="X44" i="20" s="1"/>
  <c r="X50" i="20" s="1"/>
  <c r="Y50" i="20" s="1"/>
  <c r="AZ10" i="10"/>
  <c r="AZ39" i="10" s="1"/>
  <c r="AZ10" i="20"/>
  <c r="AZ44" i="20" s="1"/>
  <c r="AZ10" i="18"/>
  <c r="AZ37" i="18" s="1"/>
  <c r="AZ10" i="13"/>
  <c r="AZ39" i="13" s="1"/>
  <c r="BE177" i="7"/>
  <c r="K83" i="7"/>
  <c r="K10" i="13" s="1"/>
  <c r="K39" i="13" s="1"/>
  <c r="AU83" i="7"/>
  <c r="AU10" i="10" s="1"/>
  <c r="AU39" i="10" s="1"/>
  <c r="BB10" i="20"/>
  <c r="BB44" i="20" s="1"/>
  <c r="BB10" i="13"/>
  <c r="BB39" i="13" s="1"/>
  <c r="BB10" i="18"/>
  <c r="BB37" i="18" s="1"/>
  <c r="BB10" i="21"/>
  <c r="BB39" i="21" s="1"/>
  <c r="BB10" i="10"/>
  <c r="BB39" i="10" s="1"/>
  <c r="BE10" i="13" l="1"/>
  <c r="BE39" i="13" s="1"/>
  <c r="BE10" i="10"/>
  <c r="BE39" i="10" s="1"/>
  <c r="BE10" i="18"/>
  <c r="BE37" i="18" s="1"/>
  <c r="BE10" i="21"/>
  <c r="BE39" i="21" s="1"/>
  <c r="S10" i="18"/>
  <c r="S37" i="18" s="1"/>
  <c r="M10" i="13"/>
  <c r="M39" i="13" s="1"/>
  <c r="M10" i="20"/>
  <c r="M44" i="20" s="1"/>
  <c r="M10" i="10"/>
  <c r="M39" i="10" s="1"/>
  <c r="M10" i="21"/>
  <c r="M39" i="21" s="1"/>
  <c r="Y10" i="20"/>
  <c r="Y44" i="20" s="1"/>
  <c r="AE10" i="13"/>
  <c r="AE39" i="13" s="1"/>
  <c r="Q10" i="21"/>
  <c r="Q39" i="21" s="1"/>
  <c r="BC10" i="21"/>
  <c r="BC39" i="21" s="1"/>
  <c r="BC10" i="10"/>
  <c r="BC39" i="10" s="1"/>
  <c r="W10" i="18"/>
  <c r="W37" i="18" s="1"/>
  <c r="Q10" i="18"/>
  <c r="Q37" i="18" s="1"/>
  <c r="BC10" i="18"/>
  <c r="BC37" i="18" s="1"/>
  <c r="BC10" i="13"/>
  <c r="BC39" i="13" s="1"/>
  <c r="W10" i="10"/>
  <c r="W39" i="10" s="1"/>
  <c r="AO10" i="13"/>
  <c r="AO39" i="13" s="1"/>
  <c r="S10" i="21"/>
  <c r="S39" i="21" s="1"/>
  <c r="AO10" i="21"/>
  <c r="AO39" i="21" s="1"/>
  <c r="E10" i="20"/>
  <c r="E44" i="20" s="1"/>
  <c r="AO10" i="10"/>
  <c r="AO39" i="10" s="1"/>
  <c r="Q10" i="13"/>
  <c r="Q39" i="13" s="1"/>
  <c r="AE10" i="20"/>
  <c r="AE44" i="20" s="1"/>
  <c r="G10" i="10"/>
  <c r="G39" i="10" s="1"/>
  <c r="BA45" i="10"/>
  <c r="AZ45" i="13"/>
  <c r="AU10" i="21"/>
  <c r="AU39" i="21" s="1"/>
  <c r="AE10" i="21"/>
  <c r="AE39" i="21" s="1"/>
  <c r="AI10" i="21"/>
  <c r="AI39" i="21" s="1"/>
  <c r="W10" i="21"/>
  <c r="W39" i="21" s="1"/>
  <c r="W10" i="20"/>
  <c r="W44" i="20" s="1"/>
  <c r="AO10" i="18"/>
  <c r="AO37" i="18" s="1"/>
  <c r="E10" i="13"/>
  <c r="E39" i="13" s="1"/>
  <c r="S10" i="10"/>
  <c r="S39" i="10" s="1"/>
  <c r="S10" i="20"/>
  <c r="S44" i="20" s="1"/>
  <c r="E10" i="21"/>
  <c r="E39" i="21" s="1"/>
  <c r="E10" i="18"/>
  <c r="E37" i="18" s="1"/>
  <c r="BC50" i="20"/>
  <c r="AW10" i="20"/>
  <c r="AW44" i="20" s="1"/>
  <c r="G10" i="18"/>
  <c r="G37" i="18" s="1"/>
  <c r="Y10" i="10"/>
  <c r="Y39" i="10" s="1"/>
  <c r="AC10" i="10"/>
  <c r="AC39" i="10" s="1"/>
  <c r="BA45" i="13"/>
  <c r="AZ50" i="20"/>
  <c r="Q10" i="20"/>
  <c r="Q44" i="20" s="1"/>
  <c r="Y10" i="18"/>
  <c r="Y37" i="18" s="1"/>
  <c r="AE10" i="10"/>
  <c r="AE39" i="10" s="1"/>
  <c r="AW10" i="10"/>
  <c r="AW39" i="10" s="1"/>
  <c r="G10" i="13"/>
  <c r="G39" i="13" s="1"/>
  <c r="BA45" i="21"/>
  <c r="AQ10" i="10"/>
  <c r="AQ39" i="10" s="1"/>
  <c r="Y10" i="21"/>
  <c r="Y39" i="21" s="1"/>
  <c r="AQ10" i="13"/>
  <c r="AQ39" i="13" s="1"/>
  <c r="AQ10" i="18"/>
  <c r="AQ37" i="18" s="1"/>
  <c r="AW10" i="21"/>
  <c r="AW39" i="21" s="1"/>
  <c r="G10" i="21"/>
  <c r="G39" i="21" s="1"/>
  <c r="AZ45" i="21"/>
  <c r="BB45" i="21"/>
  <c r="BC45" i="21"/>
  <c r="AC10" i="21"/>
  <c r="AC39" i="21" s="1"/>
  <c r="AK10" i="13"/>
  <c r="AK39" i="13" s="1"/>
  <c r="AC10" i="18"/>
  <c r="AC37" i="18" s="1"/>
  <c r="AC10" i="20"/>
  <c r="AC44" i="20" s="1"/>
  <c r="AI10" i="18"/>
  <c r="AI37" i="18" s="1"/>
  <c r="BA43" i="18"/>
  <c r="AZ45" i="10"/>
  <c r="BA10" i="13"/>
  <c r="BA39" i="13" s="1"/>
  <c r="BA10" i="18"/>
  <c r="BA37" i="18" s="1"/>
  <c r="AW10" i="18"/>
  <c r="AW37" i="18" s="1"/>
  <c r="AU10" i="13"/>
  <c r="AU39" i="13" s="1"/>
  <c r="BC45" i="13"/>
  <c r="BB45" i="13"/>
  <c r="BB50" i="20"/>
  <c r="BA10" i="21"/>
  <c r="BA39" i="21" s="1"/>
  <c r="BA10" i="10"/>
  <c r="BA39" i="10" s="1"/>
  <c r="AQ10" i="21"/>
  <c r="AQ39" i="21" s="1"/>
  <c r="AU10" i="20"/>
  <c r="AU44" i="20" s="1"/>
  <c r="BB43" i="18"/>
  <c r="BC45" i="10"/>
  <c r="AZ43" i="18"/>
  <c r="K10" i="10"/>
  <c r="K39" i="10" s="1"/>
  <c r="AK10" i="10"/>
  <c r="AK39" i="10" s="1"/>
  <c r="BA50" i="20"/>
  <c r="AU10" i="18"/>
  <c r="AU37" i="18" s="1"/>
  <c r="AK10" i="21"/>
  <c r="AK39" i="21" s="1"/>
  <c r="AK10" i="20"/>
  <c r="AK44" i="20" s="1"/>
  <c r="AI10" i="13"/>
  <c r="AI39" i="13" s="1"/>
  <c r="BB45" i="10"/>
  <c r="AI10" i="10"/>
  <c r="AI39" i="10" s="1"/>
  <c r="BC43" i="18"/>
  <c r="K10" i="21"/>
  <c r="K39" i="21" s="1"/>
  <c r="K10" i="18"/>
  <c r="K37" i="18" s="1"/>
  <c r="K10" i="20"/>
  <c r="K44" i="20" s="1"/>
</calcChain>
</file>

<file path=xl/sharedStrings.xml><?xml version="1.0" encoding="utf-8"?>
<sst xmlns="http://schemas.openxmlformats.org/spreadsheetml/2006/main" count="3136" uniqueCount="695">
  <si>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</si>
  <si>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</si>
  <si>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</si>
  <si>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</si>
  <si>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</si>
  <si>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</si>
  <si>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</si>
  <si>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</si>
  <si>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</si>
  <si>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</si>
  <si>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</si>
  <si>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</si>
  <si>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</si>
  <si>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</si>
  <si>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</si>
  <si>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</si>
  <si>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</si>
  <si>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</si>
  <si>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</si>
  <si>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</si>
  <si>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</si>
  <si>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</si>
  <si>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</si>
  <si>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</si>
  <si>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</si>
  <si>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</si>
  <si>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</si>
  <si>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</si>
  <si>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</si>
  <si>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</si>
  <si>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</si>
  <si>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</si>
  <si>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</si>
  <si>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</si>
  <si>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</si>
  <si>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</si>
  <si>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</si>
  <si>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</si>
  <si>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</si>
  <si>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</si>
  <si>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</si>
  <si>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</si>
  <si>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</si>
  <si>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</si>
  <si>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</si>
  <si>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</si>
  <si>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</si>
  <si>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</si>
  <si>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</si>
  <si>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</si>
  <si>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</si>
  <si>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</si>
  <si>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</si>
  <si>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</si>
  <si>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</si>
  <si>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</si>
  <si>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</si>
  <si>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…………………………………    SZAK</t>
  </si>
  <si>
    <t>………………………………………………………………………………. SZAKIRÁNY</t>
  </si>
  <si>
    <t>érvényes 20…../20…...-as tanévtől felmenő rendszerben.</t>
  </si>
  <si>
    <t>……….. idejű képzésben, …………. munkarend szerint tanuló hallgatók részére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</si>
  <si>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</si>
  <si>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</si>
  <si>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</si>
  <si>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</si>
  <si>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</si>
  <si>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</si>
  <si>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</si>
  <si>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</si>
  <si>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</si>
  <si>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</si>
  <si>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</si>
  <si>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</si>
  <si>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</si>
  <si>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</si>
  <si>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GYJ</t>
  </si>
  <si>
    <t>Katonai tereptan és geoinformációs ismeretek</t>
  </si>
  <si>
    <t>érvényes 2020/201-es tanévtől felmenő rendszerben.</t>
  </si>
  <si>
    <t>Szabadon választható 5.</t>
  </si>
  <si>
    <t>Szabadon választható 6.</t>
  </si>
  <si>
    <t>HK925A010</t>
  </si>
  <si>
    <t>Katonai logisztikai gazdálkodás alapjai</t>
  </si>
  <si>
    <t>Alapkiképzés módszertana</t>
  </si>
  <si>
    <r>
      <t>Nemzetközi politika és biztonság</t>
    </r>
    <r>
      <rPr>
        <sz val="12"/>
        <color rgb="FFFF0000"/>
        <rFont val="Times New Roman"/>
        <family val="1"/>
        <charset val="238"/>
      </rPr>
      <t xml:space="preserve"> </t>
    </r>
  </si>
  <si>
    <t>ÉÉ</t>
  </si>
  <si>
    <t>Vezetői tréning</t>
  </si>
  <si>
    <t>Közös közszolgálati gyakorlat</t>
  </si>
  <si>
    <t>Szociológia</t>
  </si>
  <si>
    <t xml:space="preserve">HKKVKA03 </t>
  </si>
  <si>
    <t>Vezetés- és szervezéselmélet</t>
  </si>
  <si>
    <t xml:space="preserve">HKKVKA01 </t>
  </si>
  <si>
    <t>Katonai etika és személyközi kommunikáció</t>
  </si>
  <si>
    <t>HKHFKTA01</t>
  </si>
  <si>
    <t>HKHFKTA03</t>
  </si>
  <si>
    <t>Hadtörténelem</t>
  </si>
  <si>
    <t xml:space="preserve">HKKVKA02 </t>
  </si>
  <si>
    <t>Katonai Testnevelés VIII.</t>
  </si>
  <si>
    <t xml:space="preserve">HKKVKA04 </t>
  </si>
  <si>
    <t>Szakmai Gyakorlat</t>
  </si>
  <si>
    <t>A</t>
  </si>
  <si>
    <t>Szakdolgozat védés</t>
  </si>
  <si>
    <t>Záróvizsga</t>
  </si>
  <si>
    <t>KATONAI Vezetői ALAPKÉPZÉSI SZAK</t>
  </si>
  <si>
    <t>teljes idejű képzésben, nappali munkarend szerint tanuló hallgatók részére</t>
  </si>
  <si>
    <t>B</t>
  </si>
  <si>
    <t>Harcászat I.</t>
  </si>
  <si>
    <t>Harcászat II.</t>
  </si>
  <si>
    <t>Katonai vezetés- és szervezéselmélet I.</t>
  </si>
  <si>
    <t>Katonai infokommunikáció
 és elektronikai hadviselés alapjai</t>
  </si>
  <si>
    <t>Katonai vezetés- és szervezéselmélet II.</t>
  </si>
  <si>
    <t>Alegységparancsnoki gyakorlati ismeretek
(jog, gazdálkodás, kiképzés, személyügy, békevezetés)</t>
  </si>
  <si>
    <t>Harcászati komplex foglalkozás  (őszi kihelyezés)</t>
  </si>
  <si>
    <t>NATO military staff work training</t>
  </si>
  <si>
    <t>Katonai vezetői személyi kompetenciafejlesztés</t>
  </si>
  <si>
    <t xml:space="preserve">NATO studies </t>
  </si>
  <si>
    <t>Vegyivédelmi speciális szakmai felkészítés 1.</t>
  </si>
  <si>
    <t>Vegyivédelmi speciális szakmai felkészítés 2.</t>
  </si>
  <si>
    <t>ABV fegyverek és veszélyes ipari anyagok</t>
  </si>
  <si>
    <t>Vegyivédelmi speciális szakmai felkészítés 3.</t>
  </si>
  <si>
    <t>Vegyivédelmi speciális szakmai felkészítés 4.</t>
  </si>
  <si>
    <t>Vegyivédelmi szaktechnikai eszközök és gépek I</t>
  </si>
  <si>
    <t>Vegyivédelmi szaktechnikai eszközök és gépek II</t>
  </si>
  <si>
    <t>ÉÉ(Z)</t>
  </si>
  <si>
    <t>Vegyivédelmi szakharcászat I</t>
  </si>
  <si>
    <t>GYJ(Z)</t>
  </si>
  <si>
    <t>Vegyivédelmi szaktechnikai eszközök és gépek III</t>
  </si>
  <si>
    <t>Vegyivédelmi szaktechnikai eszközök és gépek IV</t>
  </si>
  <si>
    <t>Vegyivédelmi szakharcászat II</t>
  </si>
  <si>
    <t>K(Z)</t>
  </si>
  <si>
    <t xml:space="preserve">Gyújtófegyverek elleni védelem és ködösítő eszközök </t>
  </si>
  <si>
    <t>ABV védelmi támogatás rendszere</t>
  </si>
  <si>
    <t>Vegyi- sugárfelderítési szimulációs gyakorlatok</t>
  </si>
  <si>
    <t xml:space="preserve">ABV helyzetértékelés - ABV RIÉR </t>
  </si>
  <si>
    <t>Csapatkiképzés módszertana</t>
  </si>
  <si>
    <t>Csapatgyakoroltatás 1.</t>
  </si>
  <si>
    <t>Csapatgyakoroltatás 2.</t>
  </si>
  <si>
    <t>ABV védelmi meteorológia</t>
  </si>
  <si>
    <t>Atomerőművek biztonságtechnikája</t>
  </si>
  <si>
    <t>Különleges személyvédelmi eszközök</t>
  </si>
  <si>
    <t xml:space="preserve">CBRN defence on operations </t>
  </si>
  <si>
    <t xml:space="preserve">Műszaki és vegyivédelmi csapatok alkalmazásának alapjai </t>
  </si>
  <si>
    <r>
      <t>Légier</t>
    </r>
    <r>
      <rPr>
        <sz val="12"/>
        <rFont val="Lucida Grande"/>
        <family val="2"/>
      </rPr>
      <t>ő</t>
    </r>
    <r>
      <rPr>
        <sz val="12"/>
        <rFont val="Arial Narrow"/>
        <family val="2"/>
      </rPr>
      <t xml:space="preserve"> csapatok harcászata </t>
    </r>
  </si>
  <si>
    <t xml:space="preserve">Szárazföldi csapatok harcászata </t>
  </si>
  <si>
    <t>Összfegyvernemi alapismeretek</t>
  </si>
  <si>
    <t>Lövész szakmai felkészítés 1.</t>
  </si>
  <si>
    <t>Lövész szakmai felkészítés 2.</t>
  </si>
  <si>
    <t>Lövész szakmai felkészítés 3.</t>
  </si>
  <si>
    <t>Lövész szakmai felkészítés 4.</t>
  </si>
  <si>
    <t>GYj</t>
  </si>
  <si>
    <t>Haditechnika 7.</t>
  </si>
  <si>
    <t>Fegyverzettechnika 7.</t>
  </si>
  <si>
    <t>Lövész harcászat 7.</t>
  </si>
  <si>
    <t>Lövész lövészeti kiképzés 7.</t>
  </si>
  <si>
    <t>Katonai metodika 7.</t>
  </si>
  <si>
    <t>Speciális felkészítés 7.</t>
  </si>
  <si>
    <t>Speciális felkészítés 8.</t>
  </si>
  <si>
    <t>Lövész lövészeti kiképzés 8.</t>
  </si>
  <si>
    <t>Fegyverzettechnika 8.</t>
  </si>
  <si>
    <t>Lövész harcászat 8.</t>
  </si>
  <si>
    <t>Haditechnika tüzér 6.</t>
  </si>
  <si>
    <t>Tüzérlövéstan és tüzvezetés 16.</t>
  </si>
  <si>
    <t>Katonai metodika V.6.</t>
  </si>
  <si>
    <t>Harcászat és harcvezetés V.16.</t>
  </si>
  <si>
    <t>Harcszolgálat 14.</t>
  </si>
  <si>
    <t>Tüzérlövéstan és tűzvezetés 17.</t>
  </si>
  <si>
    <t>Tüzérlövéstan és tűzvezetés 18.</t>
  </si>
  <si>
    <t>Harcászat és harcvezetés V. 17.</t>
  </si>
  <si>
    <t>Haditechnika tüzér 7.</t>
  </si>
  <si>
    <t xml:space="preserve">Tüzéralegységek harci alkalmazásának tervezése és vezetése 1. </t>
  </si>
  <si>
    <t>A tüzérségi tűz tervezése 8.</t>
  </si>
  <si>
    <t>Tüzérség lőelmélete 10.</t>
  </si>
  <si>
    <t xml:space="preserve">Tüzéralegységek harci alkalmazásának tervezése és vezetése 2. </t>
  </si>
  <si>
    <t>Harcászat és harcvezetés V. 15.</t>
  </si>
  <si>
    <t>Harckocsi Haditechnika 7.</t>
  </si>
  <si>
    <t>Harckocsi Fegyverzettechnika 7.</t>
  </si>
  <si>
    <t>Harckocsizó szakmai felkészítés 2.</t>
  </si>
  <si>
    <t>Harckocsizó szakmai felkészítés 1.</t>
  </si>
  <si>
    <t>Harckocsizó szakmai felkészítés 3.</t>
  </si>
  <si>
    <t>Harckocsizó szakmai felkészítés 4.</t>
  </si>
  <si>
    <t>Harckocsi harcászat 7.</t>
  </si>
  <si>
    <t>Harckocsi lőkiképzés 7.</t>
  </si>
  <si>
    <t>Harckocsi harcászat 8.</t>
  </si>
  <si>
    <t>Harckocsi lőkiképzés 8.</t>
  </si>
  <si>
    <t>Harckocsi típusok</t>
  </si>
  <si>
    <t>Gyalogsági harcjármű típusok</t>
  </si>
  <si>
    <t>KATONAI Vezetői ALAPKÉPZÉSI SZAK    SZAK</t>
  </si>
  <si>
    <t>VEGYIVÉDELMI SPECIALIZÁCIÓ</t>
  </si>
  <si>
    <t>TÜZÉR SPECIALIZÁCIÓ</t>
  </si>
  <si>
    <t>HKMTTA601</t>
  </si>
  <si>
    <t>Műszaki szakmai felkészítés 1.</t>
  </si>
  <si>
    <t>Műveleti Támogató tanszék</t>
  </si>
  <si>
    <t>Dénes Kálmán</t>
  </si>
  <si>
    <t>HKMTTA602</t>
  </si>
  <si>
    <t>Műszaki szakmai felkészítés 2.</t>
  </si>
  <si>
    <t>Bakos Tamás</t>
  </si>
  <si>
    <t>HKMTTA603</t>
  </si>
  <si>
    <t>Műszaki szakmai felkészítés 3.</t>
  </si>
  <si>
    <t>HKMTTA604</t>
  </si>
  <si>
    <t>Műszaki szakmai felkészítés 4.</t>
  </si>
  <si>
    <t>HKMTTA605</t>
  </si>
  <si>
    <t>Hadiútépítés</t>
  </si>
  <si>
    <t>HKMTTA606</t>
  </si>
  <si>
    <t>Műszaki technikai eszközök 1.</t>
  </si>
  <si>
    <t>HKMTTA607</t>
  </si>
  <si>
    <t>Robbantás</t>
  </si>
  <si>
    <t>Kovács Zoltán</t>
  </si>
  <si>
    <t>HKMTTA608</t>
  </si>
  <si>
    <t>Műszaki zárás</t>
  </si>
  <si>
    <t>HKMTTA609</t>
  </si>
  <si>
    <t>Erődítés-álcázás</t>
  </si>
  <si>
    <t>HKMTTA610</t>
  </si>
  <si>
    <t>Műszaki támogatás 1.</t>
  </si>
  <si>
    <t>HKMTTA611</t>
  </si>
  <si>
    <t>Hadihídépítés</t>
  </si>
  <si>
    <t>HKMTTA612</t>
  </si>
  <si>
    <t>Átkelés</t>
  </si>
  <si>
    <t>HKMTTA613</t>
  </si>
  <si>
    <t>Műszaki támogatás 2.</t>
  </si>
  <si>
    <t>HKMTTA614</t>
  </si>
  <si>
    <t>Műszaki technikai eszközök 2.</t>
  </si>
  <si>
    <t>HKMTTA615</t>
  </si>
  <si>
    <t>HKMTTA616</t>
  </si>
  <si>
    <t>HKMTTA621</t>
  </si>
  <si>
    <t>Tűzszerész ismeretek</t>
  </si>
  <si>
    <t>Ember István</t>
  </si>
  <si>
    <t>HKMTTA622</t>
  </si>
  <si>
    <t>Robbanóanyagok, robbanószerkezetek felkutatásának és detektálásának alapjai</t>
  </si>
  <si>
    <t>HKMTTA623</t>
  </si>
  <si>
    <t>Robbanóanyag-ipari technológiák</t>
  </si>
  <si>
    <t>HKMTTA624</t>
  </si>
  <si>
    <t>Robbanásfizikai és robbanóanyag kémiai ismeretek</t>
  </si>
  <si>
    <t>HKMTTA625</t>
  </si>
  <si>
    <t>Robbantásos cselekmények elleni védelem</t>
  </si>
  <si>
    <t>HKMTTA626</t>
  </si>
  <si>
    <t>Humanitárius aknamentesítés</t>
  </si>
  <si>
    <t>HKMTTA627</t>
  </si>
  <si>
    <t>Búvár kiképzés tervezése, szervezése</t>
  </si>
  <si>
    <t>HKMTTA628</t>
  </si>
  <si>
    <t>Katonai katasztrófavédelem</t>
  </si>
  <si>
    <t>HKMTTA629</t>
  </si>
  <si>
    <t>Számítógépes tervezés</t>
  </si>
  <si>
    <t>HKMTTA630</t>
  </si>
  <si>
    <t>Földművek és alapozás</t>
  </si>
  <si>
    <t>HKMTTA631</t>
  </si>
  <si>
    <t>Vízépítés</t>
  </si>
  <si>
    <t>HKMTTA632</t>
  </si>
  <si>
    <t>Közművek</t>
  </si>
  <si>
    <t>HKKVKA07   </t>
  </si>
  <si>
    <t>HKKVKA09   </t>
  </si>
  <si>
    <t>HKKVKA10  </t>
  </si>
  <si>
    <t>HKMTTA633</t>
  </si>
  <si>
    <t>HKMTTA351</t>
  </si>
  <si>
    <t>Felderítő szakmai felkészítés 1.</t>
  </si>
  <si>
    <t>HKMTTA352</t>
  </si>
  <si>
    <t>Felderítő szakmai felkészítés 2.</t>
  </si>
  <si>
    <t>HKMTTA353</t>
  </si>
  <si>
    <t>Felderítő szakmai felkészítés 3.</t>
  </si>
  <si>
    <t>HKMTTA354</t>
  </si>
  <si>
    <t>Felderítő eszközismeret és alkalmazás 1.</t>
  </si>
  <si>
    <t>HKMTTA361</t>
  </si>
  <si>
    <t>HKMTTA362</t>
  </si>
  <si>
    <t xml:space="preserve">Felderítő szakmai felkészítés 5. </t>
  </si>
  <si>
    <t>HKMTTA363</t>
  </si>
  <si>
    <t>Felderítő szakmai felkészítés 4.</t>
  </si>
  <si>
    <t>HKMTTA364</t>
  </si>
  <si>
    <t>Felderítő eszközismeret és alkalmazás 2.</t>
  </si>
  <si>
    <t>HKMTTA371</t>
  </si>
  <si>
    <t>Idegen hadseregek-ismerete 2.</t>
  </si>
  <si>
    <t>HKMTTA372</t>
  </si>
  <si>
    <t>A harcászati szintű katonai felderítés elmélete és gyakorlata 1.</t>
  </si>
  <si>
    <t>HKMTTA373</t>
  </si>
  <si>
    <t xml:space="preserve">Speciális felderítő ismeret </t>
  </si>
  <si>
    <t>HKMTTA381</t>
  </si>
  <si>
    <t>Idegen hadseregek ismerete 3.</t>
  </si>
  <si>
    <t>HKMTTA382</t>
  </si>
  <si>
    <t>A harcászati szintű katonai felderítés elmélete és gyakorlata 2.</t>
  </si>
  <si>
    <t xml:space="preserve"> </t>
  </si>
  <si>
    <t>HKMTTA367</t>
  </si>
  <si>
    <t>HKMTTA377</t>
  </si>
  <si>
    <t>HKMTTA358</t>
  </si>
  <si>
    <t>Túlélés alapjai természetes vizek közelében. (Vizi túlélés)</t>
  </si>
  <si>
    <t>HKMTTA368</t>
  </si>
  <si>
    <t>Mozgás alapjai téli időjárási viszonyok között</t>
  </si>
  <si>
    <t>HKMTTA370</t>
  </si>
  <si>
    <t>Vizi akadályok felderítése.</t>
  </si>
  <si>
    <t>HKMTTA378</t>
  </si>
  <si>
    <t>Speciális felderítő eszközök ismerete.</t>
  </si>
  <si>
    <t>HKMTTA388</t>
  </si>
  <si>
    <t>FELDERÍTŐ SPECIALIZÁCIÓ</t>
  </si>
  <si>
    <t>LÖVÉSZ SPECIALIZÁCIÓ</t>
  </si>
  <si>
    <t>HK925A011</t>
  </si>
  <si>
    <t>Tóth Bence</t>
  </si>
  <si>
    <t>HK925A021</t>
  </si>
  <si>
    <t>HK925A042</t>
  </si>
  <si>
    <t>Székely Gergely</t>
  </si>
  <si>
    <t>HK925A051</t>
  </si>
  <si>
    <t>Légvédelmi rakéták kinematikája VEZ</t>
  </si>
  <si>
    <t>Nagy Imre</t>
  </si>
  <si>
    <t>HK925A600</t>
  </si>
  <si>
    <t>HK925A602</t>
  </si>
  <si>
    <t>HK925A603</t>
  </si>
  <si>
    <t>Matematika VF</t>
  </si>
  <si>
    <t>Modern fizika</t>
  </si>
  <si>
    <t>Modern Physics</t>
  </si>
  <si>
    <t>Pintér Sándor</t>
  </si>
  <si>
    <t>Horváth István</t>
  </si>
  <si>
    <t>HKMTTA02</t>
  </si>
  <si>
    <t>Katonai tereptani ismeretek I.</t>
  </si>
  <si>
    <t>HKMTTA01</t>
  </si>
  <si>
    <t>HKMTTA03</t>
  </si>
  <si>
    <t>HKMTTA04</t>
  </si>
  <si>
    <t>HKMTTA05</t>
  </si>
  <si>
    <t>HKMTTA06</t>
  </si>
  <si>
    <t>HKMTTA09</t>
  </si>
  <si>
    <t>Műveleti Támogató Tanszék</t>
  </si>
  <si>
    <t>HKMTTA701</t>
  </si>
  <si>
    <t>HKMTTA702</t>
  </si>
  <si>
    <t>HKMTTA703</t>
  </si>
  <si>
    <t>HKMTTA704</t>
  </si>
  <si>
    <t>HKMTTA705</t>
  </si>
  <si>
    <t>HKMTTA706</t>
  </si>
  <si>
    <t>HKMTTA707</t>
  </si>
  <si>
    <t>HKMTTA708</t>
  </si>
  <si>
    <t>HKMTTA709</t>
  </si>
  <si>
    <t>HKMTTA710</t>
  </si>
  <si>
    <t>HKMTTA720</t>
  </si>
  <si>
    <t>HKMTTA711</t>
  </si>
  <si>
    <t>HKMTTA712</t>
  </si>
  <si>
    <t>HKMTTA713</t>
  </si>
  <si>
    <t>HKMTTA714</t>
  </si>
  <si>
    <t>HKMTTA715</t>
  </si>
  <si>
    <t>HKMTTA716</t>
  </si>
  <si>
    <t>HKMTTA717</t>
  </si>
  <si>
    <t>HKMTTA718</t>
  </si>
  <si>
    <t>HKMTTA719</t>
  </si>
  <si>
    <t>HKMTTA721</t>
  </si>
  <si>
    <t>HKMTTA722</t>
  </si>
  <si>
    <t>HKMTTA723</t>
  </si>
  <si>
    <t>HKMTTA724</t>
  </si>
  <si>
    <t>HKHFKTA04</t>
  </si>
  <si>
    <t>Magyar katonai hagyományok</t>
  </si>
  <si>
    <t xml:space="preserve">Law of Armed Conflict </t>
  </si>
  <si>
    <t xml:space="preserve">Hadijáték és harcászati szintű döntéshozatal </t>
  </si>
  <si>
    <t>Összhaderőnemi Műveleti Tanszék</t>
  </si>
  <si>
    <t>Berek Tamás</t>
  </si>
  <si>
    <t>Csurgai József</t>
  </si>
  <si>
    <t>Földi László</t>
  </si>
  <si>
    <t>Siposné Kecskeméthy Klára</t>
  </si>
  <si>
    <t>Ujházy László</t>
  </si>
  <si>
    <t>Kállai Attila</t>
  </si>
  <si>
    <t>Légvédelmi rakéta szakmai felkészítés 3.</t>
  </si>
  <si>
    <t>Légvédelmi rakéta szakmai felkészítés 4.</t>
  </si>
  <si>
    <t>érvényes 2020/2021-es tanévtől felmenő rendszerben.</t>
  </si>
  <si>
    <t>Légvédelmi rakéta harcászat I.</t>
  </si>
  <si>
    <t>Lőelméleti alapismeretek</t>
  </si>
  <si>
    <t>Légvédelmi eszközök üzemeltetése</t>
  </si>
  <si>
    <t>Légvédelmi rakéta harcászat II.</t>
  </si>
  <si>
    <t xml:space="preserve">Légvédelmi Szimulációs gyakorlatok </t>
  </si>
  <si>
    <t xml:space="preserve">Csapatkiképzés módszertana </t>
  </si>
  <si>
    <t>Légvédelmi rakéta tűzvezetési ismeretek</t>
  </si>
  <si>
    <t xml:space="preserve">Katonai szervezetek információbiztonsága </t>
  </si>
  <si>
    <t>Légvédelmi rakéta harcászati esettanulmány I.</t>
  </si>
  <si>
    <t xml:space="preserve">KATONAI Vezetői ALAPKÉPZÉSI SZAK   </t>
  </si>
  <si>
    <t>HARCKOCSIZÓ SPECIALIZÁCIÓ</t>
  </si>
  <si>
    <t>érvényes 2020/2021-es tanévtől felmenő rendszerben</t>
  </si>
  <si>
    <t>Tűzvédelem</t>
  </si>
  <si>
    <t xml:space="preserve">Harckocsi anyagismeret </t>
  </si>
  <si>
    <t>HKMTTA453</t>
  </si>
  <si>
    <t>HKMTTA452</t>
  </si>
  <si>
    <t>HKMTTA454</t>
  </si>
  <si>
    <t>HKMTTA461</t>
  </si>
  <si>
    <t>HKMTTA464</t>
  </si>
  <si>
    <t>HKMTTA463</t>
  </si>
  <si>
    <t>HKMTTA462</t>
  </si>
  <si>
    <t>HKMTTA474</t>
  </si>
  <si>
    <t>HKMTTA475</t>
  </si>
  <si>
    <t>HKMTTA471</t>
  </si>
  <si>
    <t>HKMTTA473</t>
  </si>
  <si>
    <t>HKMTTA472</t>
  </si>
  <si>
    <t>HKMTTA482</t>
  </si>
  <si>
    <t>HKMTTA483</t>
  </si>
  <si>
    <t>HKMTTA481</t>
  </si>
  <si>
    <t>HKMTTA466</t>
  </si>
  <si>
    <t>HKMTTA476</t>
  </si>
  <si>
    <t>HKMTTA469</t>
  </si>
  <si>
    <t>HKMTTA468</t>
  </si>
  <si>
    <t>HKMTTA478</t>
  </si>
  <si>
    <t>HKMTTA479</t>
  </si>
  <si>
    <t>HKMTTA459</t>
  </si>
  <si>
    <t>Harckocsi lőszerek</t>
  </si>
  <si>
    <t>HKÖMTA800</t>
  </si>
  <si>
    <t>Petruska Ferenc</t>
  </si>
  <si>
    <t>Szelei Ildikó</t>
  </si>
  <si>
    <t>Műszaki számítási gyakorlatok, szakmai tervek</t>
  </si>
  <si>
    <t>Szakdolgozat</t>
  </si>
  <si>
    <t>Alkalmazott katonapszichológia és -pedagógia alapjai</t>
  </si>
  <si>
    <t>Matematika alapjai VEZ</t>
  </si>
  <si>
    <t xml:space="preserve">Matematika előkészítő  </t>
  </si>
  <si>
    <t>HKÖMTA501</t>
  </si>
  <si>
    <t>HKÖMTA551</t>
  </si>
  <si>
    <t>HKEHVA62</t>
  </si>
  <si>
    <t>HKÖMTA450</t>
  </si>
  <si>
    <t>HKHJITA079</t>
  </si>
  <si>
    <t>HKHFKTA07</t>
  </si>
  <si>
    <t>HKHJITA080</t>
  </si>
  <si>
    <t xml:space="preserve">Fegyverzettechnika </t>
  </si>
  <si>
    <t>Kerti András</t>
  </si>
  <si>
    <t>HKMTTA522</t>
  </si>
  <si>
    <t>HKMTTA524</t>
  </si>
  <si>
    <t>Légvédelmi rakéta szakmai felkészítés 2.</t>
  </si>
  <si>
    <t>Dr. Krajnc Zoltán</t>
  </si>
  <si>
    <t>Dr. Csengeri János</t>
  </si>
  <si>
    <t>HKMTTA501</t>
  </si>
  <si>
    <t>HKMTTA502</t>
  </si>
  <si>
    <t>HKMTTA503</t>
  </si>
  <si>
    <t>HKMTTA504</t>
  </si>
  <si>
    <t>HKMTTA505</t>
  </si>
  <si>
    <t>HKMTTA506</t>
  </si>
  <si>
    <t>HKMTTA507</t>
  </si>
  <si>
    <t>HKMTTA508</t>
  </si>
  <si>
    <t>HKMTTA509</t>
  </si>
  <si>
    <t>HKMTTA510</t>
  </si>
  <si>
    <t>HKMTTA511</t>
  </si>
  <si>
    <t>HKMTTA512</t>
  </si>
  <si>
    <t>HKMTTA513</t>
  </si>
  <si>
    <t>HKMTTA514</t>
  </si>
  <si>
    <t>HKMTTA515</t>
  </si>
  <si>
    <t>HKMTTA10</t>
  </si>
  <si>
    <t>HKMTTA11</t>
  </si>
  <si>
    <t>HKMTTA12</t>
  </si>
  <si>
    <t>HKMTTA13</t>
  </si>
  <si>
    <t xml:space="preserve">Légvédelmi híradás </t>
  </si>
  <si>
    <t>HKMTTA525</t>
  </si>
  <si>
    <t>Tóth András</t>
  </si>
  <si>
    <t>HHK-ÖMT</t>
  </si>
  <si>
    <t>HHK-TTK</t>
  </si>
  <si>
    <t>HHK-HIJT</t>
  </si>
  <si>
    <t>HHK-MTT</t>
  </si>
  <si>
    <t>HHK-KVKT</t>
  </si>
  <si>
    <t>ÁNTK</t>
  </si>
  <si>
    <t>RTK</t>
  </si>
  <si>
    <t>HHK-HFKT</t>
  </si>
  <si>
    <t>HHK-HírT</t>
  </si>
  <si>
    <t>VTK</t>
  </si>
  <si>
    <t>HHK-EHV</t>
  </si>
  <si>
    <t>HHK-KTSK</t>
  </si>
  <si>
    <t>HKMTTA521</t>
  </si>
  <si>
    <t>Harangi Tóth Zoltán</t>
  </si>
  <si>
    <t>Magyar Gergely</t>
  </si>
  <si>
    <t>Baranyai Gábor</t>
  </si>
  <si>
    <t>Haig Zsolt</t>
  </si>
  <si>
    <t>Kis Norbert</t>
  </si>
  <si>
    <t xml:space="preserve">Palló József </t>
  </si>
  <si>
    <t>Boda Mihály</t>
  </si>
  <si>
    <t xml:space="preserve">Hörcher Ferenc </t>
  </si>
  <si>
    <t>Andóczi-Balogh András Ádám</t>
  </si>
  <si>
    <t xml:space="preserve">Magyar Gergely </t>
  </si>
  <si>
    <t xml:space="preserve">Andóczi-Balogh András Ádám </t>
  </si>
  <si>
    <t>Andóczi-Balogh András Ádám.</t>
  </si>
  <si>
    <t xml:space="preserve">Kiemelt katasztrófavédelmi szakterületi feladatok </t>
  </si>
  <si>
    <t>HKHIRA51</t>
  </si>
  <si>
    <t>Szökrény Zoltán</t>
  </si>
  <si>
    <t>Légvédelmi rakétafegyverek rendszertana II.</t>
  </si>
  <si>
    <t>Tűzvezető radarok működésének alapjai</t>
  </si>
  <si>
    <t>Légvédelmi rakétafegyverek rendszertana I.</t>
  </si>
  <si>
    <t xml:space="preserve">Légvédelmi rakéta szakmai felkészítés 1. </t>
  </si>
  <si>
    <t>LÉGVÉDELMI RAKÉTA SPECIALIZÁCIÓ</t>
  </si>
  <si>
    <t>KATONAI VEZETŐI ALAPKÉPZÉSI SZAK</t>
  </si>
  <si>
    <t>Horváth Tamás</t>
  </si>
  <si>
    <t>Komjáthy Lajos</t>
  </si>
  <si>
    <t xml:space="preserve">Zentai Károly </t>
  </si>
  <si>
    <t>Vukics Ferenc</t>
  </si>
  <si>
    <t xml:space="preserve">Tóth András </t>
  </si>
  <si>
    <t xml:space="preserve">Vukics Ferenc </t>
  </si>
  <si>
    <t>Takács Márk</t>
  </si>
  <si>
    <t>Szarka Attila</t>
  </si>
  <si>
    <t>Katonai alapfelkészítés</t>
  </si>
  <si>
    <t>Molnár Imre</t>
  </si>
  <si>
    <t>Szekeres György</t>
  </si>
  <si>
    <t>Csengeri János</t>
  </si>
  <si>
    <t>Kovács Gábor</t>
  </si>
  <si>
    <t>Négyesi Lajos</t>
  </si>
  <si>
    <t xml:space="preserve">Dr. Prókainé dr. Kovács Tímea </t>
  </si>
  <si>
    <t>Légvédelmi rakétarendszerek elektronikai védelme</t>
  </si>
  <si>
    <t>Légvédelmi rendszerek villamosságtani alapjai</t>
  </si>
  <si>
    <t>Fatalin László</t>
  </si>
  <si>
    <t>HKHIRA52</t>
  </si>
  <si>
    <t>Légvédelmi önálló évfolyammunka I.</t>
  </si>
  <si>
    <t>Légvédelmi rakéta harcászati esettanulmány II.</t>
  </si>
  <si>
    <t>Antal Zoltánné</t>
  </si>
  <si>
    <t>HKMTTA518</t>
  </si>
  <si>
    <t>HKMTTA519</t>
  </si>
  <si>
    <t>HKÖMTA101</t>
  </si>
  <si>
    <t>HKÖMTA102</t>
  </si>
  <si>
    <t>HKÖMTA103</t>
  </si>
  <si>
    <t>HKÖMTA104</t>
  </si>
  <si>
    <t>HKÖMTA105</t>
  </si>
  <si>
    <t>HKÖMTA106</t>
  </si>
  <si>
    <t>HKÖMTA107</t>
  </si>
  <si>
    <t>HKÖMTA108</t>
  </si>
  <si>
    <t>HKÖMTA109</t>
  </si>
  <si>
    <t>HKÖMTA110</t>
  </si>
  <si>
    <t>HKÖMTA111</t>
  </si>
  <si>
    <t>HKÖMTA112</t>
  </si>
  <si>
    <t>HKÖMTA113</t>
  </si>
  <si>
    <t>HKÖMTA114</t>
  </si>
  <si>
    <t>HKÖMTA118</t>
  </si>
  <si>
    <t>HKÖMTA119</t>
  </si>
  <si>
    <t>HKHJITA077</t>
  </si>
  <si>
    <t xml:space="preserve">HKHFKTA12 </t>
  </si>
  <si>
    <t>HKHFKTA13</t>
  </si>
  <si>
    <t>HKHFKTA14</t>
  </si>
  <si>
    <t>HKHFKTA17</t>
  </si>
  <si>
    <t>Law of Armed Conflict and Military Occupations</t>
  </si>
  <si>
    <t>Hungarian Military Law</t>
  </si>
  <si>
    <t>HKHFKTA02</t>
  </si>
  <si>
    <t>Ideológia, propaganda és tömegkommunikáció</t>
  </si>
  <si>
    <t>Lövész fegyvernemtörténet</t>
  </si>
  <si>
    <t>HKHJITA082</t>
  </si>
  <si>
    <t>Transition from military to civilian life</t>
  </si>
  <si>
    <t>HKHJITA083</t>
  </si>
  <si>
    <t>Fegyveres összeütközések joga</t>
  </si>
  <si>
    <t>Ludovika Szabadegyetem</t>
  </si>
  <si>
    <t>HKHFKTA08</t>
  </si>
  <si>
    <t>NKE</t>
  </si>
  <si>
    <t>Csikány Tamás</t>
  </si>
  <si>
    <t>War and Ethics_Contemporary Issues</t>
  </si>
  <si>
    <t>War and Ethics_Historical and Contemporary Issues</t>
  </si>
  <si>
    <t>History of firearms and firearms tactics</t>
  </si>
  <si>
    <t>Military History of the 20th Century</t>
  </si>
  <si>
    <t>Németh Balázs</t>
  </si>
  <si>
    <t>Tábori tüzér szakosító képzés</t>
  </si>
  <si>
    <t>Alkalmazott katonapszichológia és -pedagógia alapjai II.</t>
  </si>
  <si>
    <t>Idegen hadseregek-ismerete 1.</t>
  </si>
  <si>
    <t>Tüzér szakmai felkészítés II.</t>
  </si>
  <si>
    <t>Tüzér szakmai felkészítés III.</t>
  </si>
  <si>
    <t>Tüzér szakmai felkészítés IV.</t>
  </si>
  <si>
    <t>Tüzér szakmai felkészítés I.</t>
  </si>
  <si>
    <t>HKHPKA10</t>
  </si>
  <si>
    <t>Szabó László</t>
  </si>
  <si>
    <t>Harckocsi fegyverzettechnika 8.</t>
  </si>
  <si>
    <t>HKÖMTA205</t>
  </si>
  <si>
    <t>HKÖMTA206</t>
  </si>
  <si>
    <t>HKÖMTA202</t>
  </si>
  <si>
    <t>HKÖMTA201</t>
  </si>
  <si>
    <t>HKÖMTA203</t>
  </si>
  <si>
    <t>HKÖMTA204</t>
  </si>
  <si>
    <t>HKÖMTA212</t>
  </si>
  <si>
    <t>HKÖMTA207</t>
  </si>
  <si>
    <t>HKÖMTA208</t>
  </si>
  <si>
    <t>HKÖMTA209</t>
  </si>
  <si>
    <t>HKÖMTA210</t>
  </si>
  <si>
    <t>HKÖMTA211</t>
  </si>
  <si>
    <t>HKÖMTA213</t>
  </si>
  <si>
    <t>HKÖMTA214</t>
  </si>
  <si>
    <t>HKÖMTA218</t>
  </si>
  <si>
    <t>HKÖMTA219</t>
  </si>
  <si>
    <t>(GYJ(Z))</t>
  </si>
  <si>
    <r>
      <t>Matematika VEZ</t>
    </r>
    <r>
      <rPr>
        <sz val="12"/>
        <rFont val="Arial Narrow"/>
        <family val="2"/>
      </rPr>
      <t xml:space="preserve"> 1.</t>
    </r>
  </si>
  <si>
    <r>
      <t>Matematika VEZ</t>
    </r>
    <r>
      <rPr>
        <sz val="12"/>
        <rFont val="Arial Narrow"/>
        <family val="2"/>
      </rPr>
      <t xml:space="preserve"> 2.</t>
    </r>
  </si>
  <si>
    <t>Sztankai Krisztián</t>
  </si>
  <si>
    <t>HKKVKA101</t>
  </si>
  <si>
    <t>Katonaantropológia</t>
  </si>
  <si>
    <t>Halász Iván</t>
  </si>
  <si>
    <t>Remek Éva</t>
  </si>
  <si>
    <t>Harcászati komplex foglalkozás  (nyári kihelyezés)</t>
  </si>
  <si>
    <t>Tüzér harcszolgálat 13.</t>
  </si>
  <si>
    <t>Túlélési erdős- hegyes területen (Nyári túlélés)</t>
  </si>
  <si>
    <t>RRVTB06</t>
  </si>
  <si>
    <t>HNBTTB03</t>
  </si>
  <si>
    <t>HKMTTA383</t>
  </si>
  <si>
    <t>Idegennyelvi és Szaknyelvi Lektorátus</t>
  </si>
  <si>
    <t>Dr. Kiss Gabriella</t>
  </si>
  <si>
    <t>Szakmai angol 3.</t>
  </si>
  <si>
    <t>Szakmai angol 4.</t>
  </si>
  <si>
    <t>Szakmai angol 5.</t>
  </si>
  <si>
    <t>HKISZLA311</t>
  </si>
  <si>
    <t>Szakmai angol STANAG 3</t>
  </si>
  <si>
    <t>HKISZLA312</t>
  </si>
  <si>
    <t xml:space="preserve">Német középfokú kommunikációs készség fejlesztése </t>
  </si>
  <si>
    <t>HKISZLA313</t>
  </si>
  <si>
    <t xml:space="preserve">Francia középfokú kommunikációs készség fejlesztése </t>
  </si>
  <si>
    <t>HKHFKTA05</t>
  </si>
  <si>
    <t>HKÖMTA220</t>
  </si>
  <si>
    <t>HKÖMTA215</t>
  </si>
  <si>
    <t>HKÖMTA221</t>
  </si>
  <si>
    <t>HKÖMTA217</t>
  </si>
  <si>
    <t>HKÖMTA216</t>
  </si>
  <si>
    <t>Ejtőernyős kiképzés (Nyári kiképzés)</t>
  </si>
  <si>
    <t>HKMTTA726</t>
  </si>
  <si>
    <t>Vegyivédelmi alapozó ismeretek 1.</t>
  </si>
  <si>
    <t>Vegyivédelmi alapozó ismeretek 2.</t>
  </si>
  <si>
    <t>HKMTTA642</t>
  </si>
  <si>
    <t>Műszaki alapozó ismeretek 1.</t>
  </si>
  <si>
    <t>Műszaki alapozó ismeretek 2.</t>
  </si>
  <si>
    <t>HKMTTA527</t>
  </si>
  <si>
    <t xml:space="preserve">Légvédelmi rakéta alapozó ismeretek 1. </t>
  </si>
  <si>
    <t xml:space="preserve">Légvédelmi rakéta alapozó ismeretek 2. </t>
  </si>
  <si>
    <t>HKMTTA455</t>
  </si>
  <si>
    <t xml:space="preserve">Tüzér alapozó ismeretek 1. </t>
  </si>
  <si>
    <t xml:space="preserve">Tüzér alapozó ismeretek 2. </t>
  </si>
  <si>
    <t>HKMTTA356</t>
  </si>
  <si>
    <t>Felderítő alapozó ismeretek 1.</t>
  </si>
  <si>
    <t>Felderítő alapozó ismeretek 2.</t>
  </si>
  <si>
    <t>HKÖMTA223</t>
  </si>
  <si>
    <t>Harckocsizó alapozó ismeretek 1.</t>
  </si>
  <si>
    <t>Harckocsizó alapozó ismeretek 2.</t>
  </si>
  <si>
    <t>Lövész alapozó ismeretek 1.</t>
  </si>
  <si>
    <t>Lövész alapozó ismeretek 2.</t>
  </si>
  <si>
    <t>HKÖMTA123</t>
  </si>
  <si>
    <t xml:space="preserve">HKÖMTA124 </t>
  </si>
  <si>
    <t>Lövész alapozó felkészítés</t>
  </si>
  <si>
    <t xml:space="preserve">HKÖMTA224 </t>
  </si>
  <si>
    <t>Harckocsizó alapozó felkészítés</t>
  </si>
  <si>
    <t xml:space="preserve">HKMTTA357 </t>
  </si>
  <si>
    <t>Felderítő alapozó felkészítés</t>
  </si>
  <si>
    <t xml:space="preserve">HKMTTA456 </t>
  </si>
  <si>
    <t xml:space="preserve">HKMTTA528 </t>
  </si>
  <si>
    <t>Légvédelmi rakéta alapozó felkészítés</t>
  </si>
  <si>
    <t xml:space="preserve">HKMTTA643 </t>
  </si>
  <si>
    <t>Műszaki alapozó felkészítés</t>
  </si>
  <si>
    <t xml:space="preserve">HKMTTA727 </t>
  </si>
  <si>
    <t>Vegyivédelmi alapozó felkészítés</t>
  </si>
  <si>
    <t>Tüzér alapozó felkészítés</t>
  </si>
  <si>
    <t>Krajnc Zoltán</t>
  </si>
  <si>
    <t>Kocsi János</t>
  </si>
  <si>
    <t>GY(Z)</t>
  </si>
  <si>
    <t>érvényes 2020/2021-es tanévtől nem felmenő rendszerben.</t>
  </si>
  <si>
    <t>HKISZLA115</t>
  </si>
  <si>
    <t>HKISZLA114</t>
  </si>
  <si>
    <t>HKISZLA113</t>
  </si>
  <si>
    <t>HKISZLA118</t>
  </si>
  <si>
    <t>STANAG 2 nyelvvizsga kritérium</t>
  </si>
  <si>
    <t>HKMTTA728</t>
  </si>
  <si>
    <t>HKMTTA457</t>
  </si>
  <si>
    <t>HKMTTA359</t>
  </si>
  <si>
    <t>HKMTTA529</t>
  </si>
  <si>
    <t>HKÖMTA225</t>
  </si>
  <si>
    <t>HKÖMTA125</t>
  </si>
  <si>
    <t>HKMTTA644</t>
  </si>
  <si>
    <t>Hegyi Péter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</si>
  <si>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</si>
  <si>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</si>
  <si>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</si>
  <si>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</si>
  <si>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</si>
  <si>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</si>
  <si>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</si>
  <si>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Hadijog és honvédelmi jog</t>
  </si>
  <si>
    <t>HKKVKA08</t>
  </si>
  <si>
    <t>HKKVKA11</t>
  </si>
  <si>
    <t>HK925A606</t>
  </si>
  <si>
    <t>HK925A608</t>
  </si>
  <si>
    <t>Statisztikai következtetések gyakorlata</t>
  </si>
  <si>
    <t>Gyakorlati hipotézisvizsgálat</t>
  </si>
  <si>
    <t>HK925A618</t>
  </si>
  <si>
    <t>HK925A620</t>
  </si>
  <si>
    <t>HK925A622</t>
  </si>
  <si>
    <t>Égi Mechanika alapjai</t>
  </si>
  <si>
    <t>Mesterséges égitestek mozgása</t>
  </si>
  <si>
    <t>Űrfotometria és távérzékelés</t>
  </si>
  <si>
    <t>HK925A610</t>
  </si>
  <si>
    <t>HK925A612</t>
  </si>
  <si>
    <t>HK925A614</t>
  </si>
  <si>
    <t>Tudománytörténet</t>
  </si>
  <si>
    <t>Bevezetés a csillagászatba</t>
  </si>
  <si>
    <t>Az űrtevékenység története</t>
  </si>
  <si>
    <t>Rácz István</t>
  </si>
  <si>
    <t>Dudás Tamás</t>
  </si>
  <si>
    <t>Farkas Péter</t>
  </si>
  <si>
    <t>HKÖMTA611</t>
  </si>
  <si>
    <t>Gyalogos Lövész alapozó felkészítés</t>
  </si>
  <si>
    <t xml:space="preserve">Magyarország stratégiai dimenziói a múltban és ma </t>
  </si>
  <si>
    <t>ÁÁJTB06</t>
  </si>
  <si>
    <t xml:space="preserve">Civilizációnk kihívásai </t>
  </si>
  <si>
    <t>HKHATA901</t>
  </si>
  <si>
    <t>Védelem és közszolgálat</t>
  </si>
  <si>
    <t>HKTSKA12</t>
  </si>
  <si>
    <t>Katonai testnevelés II.</t>
  </si>
  <si>
    <t>HKTSKA13</t>
  </si>
  <si>
    <t>Katonai testnevelés III.</t>
  </si>
  <si>
    <t>HKTSKA14</t>
  </si>
  <si>
    <t>Katonai testnevelés IV.</t>
  </si>
  <si>
    <t>HKTSKA15</t>
  </si>
  <si>
    <t>Katonai testnevelés V.</t>
  </si>
  <si>
    <t>HKTSKA16</t>
  </si>
  <si>
    <t>Katonai testnevelés VI.</t>
  </si>
  <si>
    <t>HKTSKA17</t>
  </si>
  <si>
    <t>Katonai testnevelés VII.</t>
  </si>
  <si>
    <t>HKTSKA18</t>
  </si>
  <si>
    <t>HKISZLA112</t>
  </si>
  <si>
    <t>Szakmai angol 2. (katonai)</t>
  </si>
  <si>
    <t>ÁKKTB05</t>
  </si>
  <si>
    <t>HKÖMTLA01</t>
  </si>
  <si>
    <r>
      <t>HKHJITA084</t>
    </r>
    <r>
      <rPr>
        <sz val="11"/>
        <color rgb="FFFF0000"/>
        <rFont val="Calibri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</si>
</sst>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6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 Narrow"/>
      <family val="2"/>
    </font>
    <font>
      <sz val="12"/>
      <name val="Lucida Grande"/>
      <family val="2"/>
    </font>
    <font>
      <sz val="11"/>
      <name val="Cambria"/>
      <family val="1"/>
      <charset val="238"/>
    </font>
    <font>
      <sz val="10"/>
      <color indexed="8"/>
      <name val="Arial"/>
      <family val="2"/>
      <charset val="1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2"/>
      <color rgb="FFFF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rgb="FFFF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41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4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9" fontId="34" fillId="0" borderId="0" applyFill="0" applyBorder="0" applyAlignment="0" applyProtection="0"/>
    <xf numFmtId="0" fontId="36" fillId="0" borderId="0"/>
    <xf numFmtId="0" fontId="3" fillId="0" borderId="0"/>
    <xf numFmtId="0" fontId="2" fillId="0" borderId="0"/>
    <xf numFmtId="0" fontId="39" fillId="0" borderId="0"/>
    <xf numFmtId="0" fontId="34" fillId="0" borderId="0"/>
    <xf numFmtId="0" fontId="51" fillId="0" borderId="0"/>
    <xf numFmtId="0" fontId="1" fillId="0" borderId="0"/>
    <xf numFmtId="0" fontId="1" fillId="0" borderId="0"/>
  </cellStyleXfs>
  <cellXfs count="560">
    <xf numFmtId="0" fontId="0" fillId="0" borderId="0" xfId="0"/>
    <xf numFmtId="0" fontId="22" fillId="0" borderId="0" xfId="40" applyFont="1" applyAlignment="1">
      <alignment horizontal="left"/>
    </xf>
    <xf numFmtId="0" fontId="17" fillId="0" borderId="0" xfId="40"/>
    <xf numFmtId="0" fontId="27" fillId="4" borderId="12" xfId="40" applyFont="1" applyFill="1" applyBorder="1" applyAlignment="1" applyProtection="1">
      <alignment horizontal="center"/>
    </xf>
    <xf numFmtId="0" fontId="28" fillId="4" borderId="13" xfId="40" applyFont="1" applyFill="1" applyBorder="1" applyProtection="1"/>
    <xf numFmtId="0" fontId="30" fillId="0" borderId="0" xfId="40" applyFont="1"/>
    <xf numFmtId="1" fontId="22" fillId="4" borderId="19" xfId="40" applyNumberFormat="1" applyFont="1" applyFill="1" applyBorder="1" applyAlignment="1" applyProtection="1">
      <alignment horizontal="center"/>
    </xf>
    <xf numFmtId="0" fontId="22" fillId="0" borderId="19" xfId="40" applyFont="1" applyFill="1" applyBorder="1" applyAlignment="1" applyProtection="1">
      <alignment horizontal="center"/>
      <protection locked="0"/>
    </xf>
    <xf numFmtId="1" fontId="22" fillId="4" borderId="16" xfId="40" applyNumberFormat="1" applyFont="1" applyFill="1" applyBorder="1" applyAlignment="1" applyProtection="1">
      <alignment horizontal="center"/>
    </xf>
    <xf numFmtId="1" fontId="22" fillId="4" borderId="17" xfId="40" applyNumberFormat="1" applyFont="1" applyFill="1" applyBorder="1" applyAlignment="1" applyProtection="1">
      <alignment horizontal="center"/>
    </xf>
    <xf numFmtId="1" fontId="22" fillId="4" borderId="21" xfId="40" applyNumberFormat="1" applyFont="1" applyFill="1" applyBorder="1" applyAlignment="1" applyProtection="1">
      <alignment horizontal="center" vertical="center" shrinkToFit="1"/>
    </xf>
    <xf numFmtId="0" fontId="28" fillId="4" borderId="23" xfId="40" applyFont="1" applyFill="1" applyBorder="1" applyAlignment="1" applyProtection="1">
      <alignment horizontal="left"/>
    </xf>
    <xf numFmtId="0" fontId="28" fillId="4" borderId="10" xfId="40" applyFont="1" applyFill="1" applyBorder="1" applyProtection="1"/>
    <xf numFmtId="1" fontId="22" fillId="0" borderId="19" xfId="40" applyNumberFormat="1" applyFont="1" applyFill="1" applyBorder="1" applyAlignment="1" applyProtection="1">
      <alignment horizontal="center"/>
      <protection locked="0"/>
    </xf>
    <xf numFmtId="0" fontId="24" fillId="4" borderId="25" xfId="40" applyFont="1" applyFill="1" applyBorder="1" applyAlignment="1" applyProtection="1">
      <alignment horizontal="center"/>
    </xf>
    <xf numFmtId="0" fontId="31" fillId="4" borderId="26" xfId="40" applyFont="1" applyFill="1" applyBorder="1" applyProtection="1"/>
    <xf numFmtId="0" fontId="24" fillId="4" borderId="0" xfId="40" applyFont="1" applyFill="1" applyBorder="1" applyAlignment="1" applyProtection="1">
      <alignment horizontal="center"/>
    </xf>
    <xf numFmtId="0" fontId="31" fillId="4" borderId="19" xfId="40" applyFont="1" applyFill="1" applyBorder="1" applyAlignment="1" applyProtection="1">
      <alignment horizontal="center"/>
    </xf>
    <xf numFmtId="1" fontId="22" fillId="4" borderId="34" xfId="40" applyNumberFormat="1" applyFont="1" applyFill="1" applyBorder="1" applyAlignment="1" applyProtection="1">
      <alignment horizontal="center"/>
    </xf>
    <xf numFmtId="1" fontId="22" fillId="4" borderId="35" xfId="40" applyNumberFormat="1" applyFont="1" applyFill="1" applyBorder="1" applyAlignment="1" applyProtection="1">
      <alignment horizontal="center"/>
    </xf>
    <xf numFmtId="0" fontId="31" fillId="4" borderId="34" xfId="40" applyFont="1" applyFill="1" applyBorder="1" applyAlignment="1" applyProtection="1">
      <alignment horizontal="center"/>
    </xf>
    <xf numFmtId="0" fontId="22" fillId="4" borderId="36" xfId="40" applyFont="1" applyFill="1" applyBorder="1" applyAlignment="1" applyProtection="1">
      <alignment horizontal="left" vertical="center" wrapText="1"/>
    </xf>
    <xf numFmtId="0" fontId="22" fillId="4" borderId="37" xfId="40" applyFont="1" applyFill="1" applyBorder="1" applyAlignment="1" applyProtection="1">
      <alignment horizontal="center"/>
    </xf>
    <xf numFmtId="0" fontId="24" fillId="4" borderId="38" xfId="40" applyFont="1" applyFill="1" applyBorder="1" applyAlignment="1" applyProtection="1">
      <alignment horizontal="center"/>
    </xf>
    <xf numFmtId="1" fontId="24" fillId="4" borderId="37" xfId="40" applyNumberFormat="1" applyFont="1" applyFill="1" applyBorder="1" applyAlignment="1" applyProtection="1">
      <alignment horizontal="center"/>
    </xf>
    <xf numFmtId="0" fontId="32" fillId="24" borderId="36" xfId="40" applyFont="1" applyFill="1" applyBorder="1" applyAlignment="1" applyProtection="1">
      <alignment horizontal="left" vertical="center" wrapText="1"/>
    </xf>
    <xf numFmtId="0" fontId="32" fillId="24" borderId="37" xfId="40" applyFont="1" applyFill="1" applyBorder="1" applyAlignment="1" applyProtection="1">
      <alignment horizontal="center"/>
    </xf>
    <xf numFmtId="0" fontId="33" fillId="0" borderId="0" xfId="40" applyFont="1"/>
    <xf numFmtId="0" fontId="17" fillId="0" borderId="0" xfId="40" applyBorder="1"/>
    <xf numFmtId="0" fontId="31" fillId="4" borderId="47" xfId="40" applyFont="1" applyFill="1" applyBorder="1" applyAlignment="1" applyProtection="1">
      <alignment horizontal="center"/>
    </xf>
    <xf numFmtId="0" fontId="22" fillId="4" borderId="47" xfId="40" applyFont="1" applyFill="1" applyBorder="1" applyProtection="1"/>
    <xf numFmtId="0" fontId="22" fillId="4" borderId="16" xfId="40" applyFont="1" applyFill="1" applyBorder="1" applyAlignment="1" applyProtection="1">
      <alignment horizontal="center"/>
    </xf>
    <xf numFmtId="0" fontId="22" fillId="4" borderId="19" xfId="40" applyFont="1" applyFill="1" applyBorder="1" applyProtection="1"/>
    <xf numFmtId="1" fontId="22" fillId="4" borderId="22" xfId="40" applyNumberFormat="1" applyFont="1" applyFill="1" applyBorder="1" applyAlignment="1" applyProtection="1">
      <alignment horizontal="center"/>
    </xf>
    <xf numFmtId="1" fontId="22" fillId="4" borderId="51" xfId="40" applyNumberFormat="1" applyFont="1" applyFill="1" applyBorder="1" applyAlignment="1" applyProtection="1">
      <alignment horizontal="center"/>
    </xf>
    <xf numFmtId="1" fontId="22" fillId="4" borderId="18" xfId="40" applyNumberFormat="1" applyFont="1" applyFill="1" applyBorder="1" applyAlignment="1" applyProtection="1">
      <alignment horizontal="center"/>
    </xf>
    <xf numFmtId="1" fontId="22" fillId="4" borderId="52" xfId="40" applyNumberFormat="1" applyFont="1" applyFill="1" applyBorder="1" applyAlignment="1" applyProtection="1">
      <alignment horizontal="center"/>
    </xf>
    <xf numFmtId="0" fontId="22" fillId="4" borderId="16" xfId="40" applyFont="1" applyFill="1" applyBorder="1" applyAlignment="1" applyProtection="1">
      <alignment horizontal="left"/>
    </xf>
    <xf numFmtId="0" fontId="29" fillId="4" borderId="19" xfId="40" applyFont="1" applyFill="1" applyBorder="1" applyProtection="1"/>
    <xf numFmtId="0" fontId="22" fillId="4" borderId="33" xfId="40" applyFont="1" applyFill="1" applyBorder="1" applyAlignment="1" applyProtection="1">
      <alignment horizontal="left"/>
    </xf>
    <xf numFmtId="0" fontId="22" fillId="4" borderId="34" xfId="40" applyFont="1" applyFill="1" applyBorder="1" applyProtection="1"/>
    <xf numFmtId="1" fontId="22" fillId="4" borderId="53" xfId="40" applyNumberFormat="1" applyFont="1" applyFill="1" applyBorder="1" applyAlignment="1" applyProtection="1">
      <alignment horizontal="center"/>
    </xf>
    <xf numFmtId="1" fontId="22" fillId="4" borderId="29" xfId="40" applyNumberFormat="1" applyFont="1" applyFill="1" applyBorder="1" applyAlignment="1" applyProtection="1">
      <alignment horizontal="center"/>
    </xf>
    <xf numFmtId="0" fontId="22" fillId="4" borderId="54" xfId="40" applyFont="1" applyFill="1" applyBorder="1" applyAlignment="1" applyProtection="1">
      <alignment horizontal="left"/>
    </xf>
    <xf numFmtId="1" fontId="22" fillId="4" borderId="48" xfId="40" applyNumberFormat="1" applyFont="1" applyFill="1" applyBorder="1" applyAlignment="1" applyProtection="1">
      <alignment horizontal="center"/>
    </xf>
    <xf numFmtId="1" fontId="22" fillId="4" borderId="55" xfId="40" applyNumberFormat="1" applyFont="1" applyFill="1" applyBorder="1" applyAlignment="1" applyProtection="1">
      <alignment horizontal="center"/>
    </xf>
    <xf numFmtId="1" fontId="22" fillId="4" borderId="56" xfId="40" applyNumberFormat="1" applyFont="1" applyFill="1" applyBorder="1" applyAlignment="1" applyProtection="1">
      <alignment horizontal="center"/>
    </xf>
    <xf numFmtId="1" fontId="22" fillId="4" borderId="57" xfId="40" applyNumberFormat="1" applyFont="1" applyFill="1" applyBorder="1" applyAlignment="1" applyProtection="1">
      <alignment horizontal="center"/>
    </xf>
    <xf numFmtId="1" fontId="22" fillId="4" borderId="58" xfId="40" applyNumberFormat="1" applyFont="1" applyFill="1" applyBorder="1" applyAlignment="1" applyProtection="1">
      <alignment horizontal="center"/>
    </xf>
    <xf numFmtId="0" fontId="22" fillId="0" borderId="0" xfId="40" applyFont="1" applyFill="1" applyBorder="1" applyAlignment="1">
      <alignment horizontal="left"/>
    </xf>
    <xf numFmtId="0" fontId="29" fillId="0" borderId="0" xfId="40" applyFont="1" applyFill="1" applyBorder="1"/>
    <xf numFmtId="0" fontId="22" fillId="0" borderId="0" xfId="40" applyFont="1" applyFill="1" applyAlignment="1">
      <alignment horizontal="left"/>
    </xf>
    <xf numFmtId="0" fontId="22" fillId="0" borderId="27" xfId="40" applyFont="1" applyFill="1" applyBorder="1" applyAlignment="1" applyProtection="1">
      <alignment horizontal="center"/>
      <protection locked="0"/>
    </xf>
    <xf numFmtId="0" fontId="22" fillId="0" borderId="74" xfId="40" applyFont="1" applyFill="1" applyBorder="1" applyAlignment="1" applyProtection="1">
      <alignment horizontal="center" vertical="center"/>
      <protection locked="0"/>
    </xf>
    <xf numFmtId="0" fontId="22" fillId="25" borderId="75" xfId="40" applyFont="1" applyFill="1" applyBorder="1" applyAlignment="1" applyProtection="1">
      <alignment horizontal="center"/>
    </xf>
    <xf numFmtId="0" fontId="22" fillId="0" borderId="78" xfId="40" applyFont="1" applyFill="1" applyBorder="1" applyAlignment="1" applyProtection="1">
      <protection locked="0"/>
    </xf>
    <xf numFmtId="0" fontId="22" fillId="25" borderId="77" xfId="40" applyFont="1" applyFill="1" applyBorder="1" applyAlignment="1" applyProtection="1">
      <alignment horizontal="center"/>
    </xf>
    <xf numFmtId="0" fontId="22" fillId="0" borderId="79" xfId="40" applyFont="1" applyFill="1" applyBorder="1" applyAlignment="1" applyProtection="1">
      <alignment horizontal="center" vertical="center"/>
      <protection locked="0"/>
    </xf>
    <xf numFmtId="0" fontId="22" fillId="0" borderId="80" xfId="40" applyFont="1" applyFill="1" applyBorder="1" applyAlignment="1" applyProtection="1">
      <protection locked="0"/>
    </xf>
    <xf numFmtId="0" fontId="22" fillId="0" borderId="17" xfId="39" applyNumberFormat="1" applyFont="1" applyBorder="1" applyAlignment="1" applyProtection="1">
      <alignment horizontal="center"/>
      <protection locked="0"/>
    </xf>
    <xf numFmtId="0" fontId="22" fillId="0" borderId="20" xfId="39" applyNumberFormat="1" applyFont="1" applyBorder="1" applyAlignment="1" applyProtection="1">
      <alignment horizontal="center"/>
      <protection locked="0"/>
    </xf>
    <xf numFmtId="0" fontId="22" fillId="0" borderId="19" xfId="39" applyNumberFormat="1" applyFont="1" applyBorder="1" applyAlignment="1" applyProtection="1">
      <alignment horizontal="center"/>
      <protection locked="0"/>
    </xf>
    <xf numFmtId="0" fontId="22" fillId="0" borderId="51" xfId="39" applyNumberFormat="1" applyFont="1" applyBorder="1" applyAlignment="1" applyProtection="1">
      <alignment horizontal="center"/>
      <protection locked="0"/>
    </xf>
    <xf numFmtId="0" fontId="22" fillId="0" borderId="61" xfId="39" applyNumberFormat="1" applyFont="1" applyBorder="1" applyAlignment="1" applyProtection="1">
      <alignment horizontal="center"/>
      <protection locked="0"/>
    </xf>
    <xf numFmtId="0" fontId="22" fillId="0" borderId="18" xfId="39" applyNumberFormat="1" applyFont="1" applyBorder="1" applyAlignment="1" applyProtection="1">
      <alignment horizontal="center"/>
      <protection locked="0"/>
    </xf>
    <xf numFmtId="0" fontId="31" fillId="25" borderId="77" xfId="40" applyFont="1" applyFill="1" applyBorder="1" applyAlignment="1" applyProtection="1">
      <alignment horizontal="center"/>
    </xf>
    <xf numFmtId="0" fontId="22" fillId="4" borderId="19" xfId="40" applyFont="1" applyFill="1" applyBorder="1" applyAlignment="1" applyProtection="1">
      <alignment horizontal="center"/>
    </xf>
    <xf numFmtId="0" fontId="35" fillId="0" borderId="0" xfId="40" applyFont="1"/>
    <xf numFmtId="1" fontId="22" fillId="0" borderId="81" xfId="40" applyNumberFormat="1" applyFont="1" applyFill="1" applyBorder="1" applyAlignment="1" applyProtection="1">
      <alignment horizontal="center"/>
      <protection locked="0"/>
    </xf>
    <xf numFmtId="0" fontId="22" fillId="4" borderId="44" xfId="40" applyFont="1" applyFill="1" applyBorder="1" applyProtection="1"/>
    <xf numFmtId="0" fontId="22" fillId="4" borderId="45" xfId="40" applyFont="1" applyFill="1" applyBorder="1" applyProtection="1"/>
    <xf numFmtId="0" fontId="22" fillId="4" borderId="46" xfId="40" applyFont="1" applyFill="1" applyBorder="1" applyProtection="1"/>
    <xf numFmtId="1" fontId="22" fillId="0" borderId="34" xfId="40" applyNumberFormat="1" applyFont="1" applyFill="1" applyBorder="1" applyAlignment="1" applyProtection="1">
      <alignment horizontal="center"/>
      <protection locked="0"/>
    </xf>
    <xf numFmtId="0" fontId="22" fillId="0" borderId="34" xfId="40" applyFont="1" applyFill="1" applyBorder="1" applyAlignment="1" applyProtection="1">
      <alignment horizontal="center"/>
      <protection locked="0"/>
    </xf>
    <xf numFmtId="0" fontId="22" fillId="0" borderId="21" xfId="40" applyFont="1" applyFill="1" applyBorder="1" applyAlignment="1" applyProtection="1">
      <alignment horizontal="center"/>
      <protection locked="0"/>
    </xf>
    <xf numFmtId="0" fontId="22" fillId="4" borderId="34" xfId="40" applyFont="1" applyFill="1" applyBorder="1" applyAlignment="1" applyProtection="1">
      <alignment horizontal="center"/>
    </xf>
    <xf numFmtId="0" fontId="24" fillId="4" borderId="11" xfId="40" applyFont="1" applyFill="1" applyBorder="1" applyAlignment="1" applyProtection="1">
      <alignment horizontal="center" textRotation="90" wrapText="1"/>
    </xf>
    <xf numFmtId="0" fontId="24" fillId="4" borderId="10" xfId="40" applyFont="1" applyFill="1" applyBorder="1" applyAlignment="1" applyProtection="1">
      <alignment horizontal="center" textRotation="90"/>
    </xf>
    <xf numFmtId="0" fontId="24" fillId="4" borderId="10" xfId="40" applyFont="1" applyFill="1" applyBorder="1" applyAlignment="1" applyProtection="1">
      <alignment horizontal="center" textRotation="90" wrapText="1"/>
    </xf>
    <xf numFmtId="0" fontId="22" fillId="4" borderId="12" xfId="40" applyFont="1" applyFill="1" applyBorder="1" applyProtection="1"/>
    <xf numFmtId="0" fontId="22" fillId="4" borderId="15" xfId="40" applyFont="1" applyFill="1" applyBorder="1" applyProtection="1"/>
    <xf numFmtId="1" fontId="24" fillId="4" borderId="11" xfId="40" applyNumberFormat="1" applyFont="1" applyFill="1" applyBorder="1" applyAlignment="1" applyProtection="1">
      <alignment horizontal="center"/>
    </xf>
    <xf numFmtId="0" fontId="22" fillId="4" borderId="31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1" fontId="24" fillId="4" borderId="40" xfId="40" applyNumberFormat="1" applyFont="1" applyFill="1" applyBorder="1" applyAlignment="1" applyProtection="1">
      <alignment horizontal="center"/>
    </xf>
    <xf numFmtId="1" fontId="22" fillId="4" borderId="37" xfId="40" applyNumberFormat="1" applyFont="1" applyFill="1" applyBorder="1" applyAlignment="1" applyProtection="1">
      <alignment horizontal="center"/>
    </xf>
    <xf numFmtId="1" fontId="24" fillId="4" borderId="36" xfId="40" applyNumberFormat="1" applyFont="1" applyFill="1" applyBorder="1" applyAlignment="1" applyProtection="1">
      <alignment horizontal="center"/>
    </xf>
    <xf numFmtId="0" fontId="22" fillId="4" borderId="28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42" xfId="40" applyFont="1" applyFill="1" applyBorder="1" applyProtection="1"/>
    <xf numFmtId="0" fontId="22" fillId="4" borderId="43" xfId="40" applyFont="1" applyFill="1" applyBorder="1" applyProtection="1"/>
    <xf numFmtId="0" fontId="22" fillId="0" borderId="81" xfId="40" applyFont="1" applyFill="1" applyBorder="1" applyAlignment="1" applyProtection="1">
      <alignment horizontal="center"/>
      <protection locked="0"/>
    </xf>
    <xf numFmtId="0" fontId="22" fillId="4" borderId="49" xfId="40" applyFont="1" applyFill="1" applyBorder="1" applyProtection="1"/>
    <xf numFmtId="0" fontId="22" fillId="4" borderId="50" xfId="40" applyFont="1" applyFill="1" applyBorder="1" applyProtection="1"/>
    <xf numFmtId="1" fontId="22" fillId="4" borderId="21" xfId="40" applyNumberFormat="1" applyFont="1" applyFill="1" applyBorder="1" applyProtection="1"/>
    <xf numFmtId="0" fontId="22" fillId="4" borderId="22" xfId="40" applyFont="1" applyFill="1" applyBorder="1" applyProtection="1"/>
    <xf numFmtId="0" fontId="22" fillId="4" borderId="51" xfId="40" applyFont="1" applyFill="1" applyBorder="1" applyProtection="1"/>
    <xf numFmtId="0" fontId="22" fillId="4" borderId="17" xfId="40" applyFont="1" applyFill="1" applyBorder="1" applyProtection="1"/>
    <xf numFmtId="0" fontId="22" fillId="4" borderId="52" xfId="40" applyFont="1" applyFill="1" applyBorder="1" applyProtection="1"/>
    <xf numFmtId="1" fontId="22" fillId="4" borderId="59" xfId="40" applyNumberFormat="1" applyFont="1" applyFill="1" applyBorder="1" applyProtection="1"/>
    <xf numFmtId="0" fontId="22" fillId="0" borderId="0" xfId="40" applyFont="1" applyBorder="1"/>
    <xf numFmtId="0" fontId="22" fillId="0" borderId="0" xfId="40" applyFont="1"/>
    <xf numFmtId="0" fontId="17" fillId="0" borderId="0" xfId="40" applyFont="1" applyFill="1" applyBorder="1"/>
    <xf numFmtId="0" fontId="17" fillId="0" borderId="0" xfId="40" applyFont="1" applyFill="1"/>
    <xf numFmtId="0" fontId="17" fillId="0" borderId="0" xfId="40" applyFont="1"/>
    <xf numFmtId="0" fontId="22" fillId="0" borderId="79" xfId="46" applyFont="1" applyFill="1" applyBorder="1" applyAlignment="1" applyProtection="1">
      <alignment horizontal="center" vertical="center"/>
      <protection locked="0"/>
    </xf>
    <xf numFmtId="0" fontId="22" fillId="0" borderId="78" xfId="46" applyFont="1" applyBorder="1" applyProtection="1">
      <protection locked="0"/>
    </xf>
    <xf numFmtId="0" fontId="31" fillId="25" borderId="77" xfId="46" applyFont="1" applyFill="1" applyBorder="1" applyAlignment="1" applyProtection="1">
      <alignment horizontal="center"/>
    </xf>
    <xf numFmtId="1" fontId="24" fillId="4" borderId="60" xfId="40" applyNumberFormat="1" applyFont="1" applyFill="1" applyBorder="1" applyAlignment="1" applyProtection="1">
      <alignment horizontal="center"/>
    </xf>
    <xf numFmtId="0" fontId="24" fillId="4" borderId="10" xfId="40" applyFont="1" applyFill="1" applyBorder="1" applyAlignment="1" applyProtection="1">
      <alignment horizontal="center" textRotation="90"/>
    </xf>
    <xf numFmtId="0" fontId="26" fillId="4" borderId="70" xfId="40" applyFont="1" applyFill="1" applyBorder="1" applyAlignment="1" applyProtection="1">
      <alignment horizontal="center" vertical="center"/>
    </xf>
    <xf numFmtId="0" fontId="25" fillId="4" borderId="0" xfId="40" applyFont="1" applyFill="1" applyBorder="1" applyAlignment="1" applyProtection="1">
      <alignment horizontal="center"/>
    </xf>
    <xf numFmtId="0" fontId="22" fillId="0" borderId="17" xfId="39" applyNumberFormat="1" applyFont="1" applyFill="1" applyBorder="1" applyAlignment="1" applyProtection="1">
      <alignment horizontal="center"/>
      <protection locked="0"/>
    </xf>
    <xf numFmtId="0" fontId="22" fillId="0" borderId="51" xfId="39" applyNumberFormat="1" applyFont="1" applyFill="1" applyBorder="1" applyAlignment="1" applyProtection="1">
      <alignment horizontal="center"/>
      <protection locked="0"/>
    </xf>
    <xf numFmtId="0" fontId="22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41" xfId="0" applyFont="1" applyFill="1" applyBorder="1" applyAlignment="1" applyProtection="1">
      <alignment horizontal="left" vertical="center" wrapText="1"/>
      <protection locked="0"/>
    </xf>
    <xf numFmtId="0" fontId="22" fillId="0" borderId="90" xfId="46" applyFont="1" applyFill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 applyProtection="1">
      <alignment horizontal="center" vertical="center" wrapText="1"/>
    </xf>
    <xf numFmtId="0" fontId="36" fillId="0" borderId="0" xfId="46" applyFill="1"/>
    <xf numFmtId="0" fontId="36" fillId="0" borderId="0" xfId="46"/>
    <xf numFmtId="0" fontId="36" fillId="0" borderId="0" xfId="46" applyFill="1" applyBorder="1"/>
    <xf numFmtId="0" fontId="36" fillId="0" borderId="0" xfId="46" applyFill="1" applyProtection="1">
      <protection locked="0"/>
    </xf>
    <xf numFmtId="0" fontId="36" fillId="0" borderId="0" xfId="46" applyBorder="1"/>
    <xf numFmtId="0" fontId="40" fillId="25" borderId="113" xfId="46" applyFont="1" applyFill="1" applyBorder="1" applyAlignment="1" applyProtection="1">
      <alignment horizontal="center" textRotation="90" wrapText="1"/>
    </xf>
    <xf numFmtId="0" fontId="40" fillId="25" borderId="114" xfId="46" applyFont="1" applyFill="1" applyBorder="1" applyAlignment="1" applyProtection="1">
      <alignment horizontal="center" textRotation="90"/>
    </xf>
    <xf numFmtId="0" fontId="40" fillId="25" borderId="114" xfId="46" applyFont="1" applyFill="1" applyBorder="1" applyAlignment="1" applyProtection="1">
      <alignment horizontal="center" textRotation="90" wrapText="1"/>
    </xf>
    <xf numFmtId="0" fontId="40" fillId="25" borderId="116" xfId="46" applyFont="1" applyFill="1" applyBorder="1" applyAlignment="1" applyProtection="1">
      <alignment horizontal="center" textRotation="90" wrapText="1"/>
    </xf>
    <xf numFmtId="0" fontId="28" fillId="26" borderId="119" xfId="46" applyFont="1" applyFill="1" applyBorder="1" applyAlignment="1" applyProtection="1">
      <alignment horizontal="left"/>
    </xf>
    <xf numFmtId="0" fontId="28" fillId="26" borderId="120" xfId="46" applyFont="1" applyFill="1" applyBorder="1" applyProtection="1"/>
    <xf numFmtId="0" fontId="27" fillId="26" borderId="85" xfId="46" applyFont="1" applyFill="1" applyBorder="1" applyAlignment="1" applyProtection="1">
      <alignment horizontal="center"/>
    </xf>
    <xf numFmtId="1" fontId="27" fillId="26" borderId="121" xfId="46" applyNumberFormat="1" applyFont="1" applyFill="1" applyBorder="1" applyAlignment="1" applyProtection="1">
      <alignment horizontal="center"/>
    </xf>
    <xf numFmtId="0" fontId="41" fillId="0" borderId="0" xfId="46" applyFont="1"/>
    <xf numFmtId="0" fontId="27" fillId="25" borderId="90" xfId="46" applyFont="1" applyFill="1" applyBorder="1" applyAlignment="1" applyProtection="1">
      <alignment horizontal="center"/>
    </xf>
    <xf numFmtId="0" fontId="28" fillId="25" borderId="123" xfId="46" applyFont="1" applyFill="1" applyBorder="1" applyProtection="1"/>
    <xf numFmtId="0" fontId="27" fillId="25" borderId="124" xfId="46" applyFont="1" applyFill="1" applyBorder="1" applyAlignment="1" applyProtection="1">
      <alignment horizontal="center"/>
    </xf>
    <xf numFmtId="1" fontId="27" fillId="25" borderId="125" xfId="46" applyNumberFormat="1" applyFont="1" applyFill="1" applyBorder="1" applyAlignment="1" applyProtection="1">
      <alignment horizontal="center"/>
    </xf>
    <xf numFmtId="1" fontId="42" fillId="25" borderId="126" xfId="46" applyNumberFormat="1" applyFont="1" applyFill="1" applyBorder="1" applyAlignment="1" applyProtection="1">
      <alignment horizontal="center"/>
    </xf>
    <xf numFmtId="1" fontId="27" fillId="25" borderId="126" xfId="46" applyNumberFormat="1" applyFont="1" applyFill="1" applyBorder="1" applyAlignment="1" applyProtection="1">
      <alignment horizontal="center"/>
    </xf>
    <xf numFmtId="0" fontId="27" fillId="25" borderId="126" xfId="46" applyFont="1" applyFill="1" applyBorder="1" applyProtection="1"/>
    <xf numFmtId="0" fontId="27" fillId="25" borderId="127" xfId="46" applyFont="1" applyFill="1" applyBorder="1" applyProtection="1"/>
    <xf numFmtId="1" fontId="27" fillId="25" borderId="0" xfId="46" applyNumberFormat="1" applyFont="1" applyFill="1" applyBorder="1" applyAlignment="1" applyProtection="1">
      <alignment horizontal="center"/>
    </xf>
    <xf numFmtId="0" fontId="27" fillId="25" borderId="128" xfId="46" applyFont="1" applyFill="1" applyBorder="1" applyProtection="1"/>
    <xf numFmtId="1" fontId="27" fillId="25" borderId="114" xfId="46" applyNumberFormat="1" applyFont="1" applyFill="1" applyBorder="1" applyAlignment="1" applyProtection="1">
      <alignment horizontal="center"/>
    </xf>
    <xf numFmtId="1" fontId="27" fillId="26" borderId="119" xfId="46" applyNumberFormat="1" applyFont="1" applyFill="1" applyBorder="1" applyAlignment="1" applyProtection="1">
      <alignment horizontal="center"/>
    </xf>
    <xf numFmtId="0" fontId="24" fillId="25" borderId="90" xfId="46" applyFont="1" applyFill="1" applyBorder="1" applyAlignment="1" applyProtection="1">
      <alignment horizontal="center"/>
    </xf>
    <xf numFmtId="0" fontId="31" fillId="25" borderId="130" xfId="46" applyFont="1" applyFill="1" applyBorder="1" applyProtection="1"/>
    <xf numFmtId="0" fontId="24" fillId="25" borderId="0" xfId="46" applyFont="1" applyFill="1" applyBorder="1" applyAlignment="1" applyProtection="1">
      <alignment horizontal="center"/>
    </xf>
    <xf numFmtId="0" fontId="22" fillId="25" borderId="119" xfId="46" applyFont="1" applyFill="1" applyBorder="1" applyAlignment="1" applyProtection="1">
      <alignment horizontal="left" vertical="center" wrapText="1"/>
    </xf>
    <xf numFmtId="0" fontId="22" fillId="25" borderId="120" xfId="46" applyFont="1" applyFill="1" applyBorder="1" applyAlignment="1" applyProtection="1">
      <alignment horizontal="center"/>
    </xf>
    <xf numFmtId="0" fontId="24" fillId="25" borderId="122" xfId="46" applyFont="1" applyFill="1" applyBorder="1" applyAlignment="1" applyProtection="1">
      <alignment horizontal="center"/>
    </xf>
    <xf numFmtId="1" fontId="25" fillId="25" borderId="121" xfId="46" applyNumberFormat="1" applyFont="1" applyFill="1" applyBorder="1" applyAlignment="1" applyProtection="1">
      <alignment horizontal="center"/>
    </xf>
    <xf numFmtId="1" fontId="42" fillId="25" borderId="120" xfId="46" applyNumberFormat="1" applyFont="1" applyFill="1" applyBorder="1" applyAlignment="1" applyProtection="1">
      <alignment horizontal="center"/>
    </xf>
    <xf numFmtId="1" fontId="25" fillId="25" borderId="120" xfId="46" applyNumberFormat="1" applyFont="1" applyFill="1" applyBorder="1" applyAlignment="1" applyProtection="1">
      <alignment horizontal="center"/>
    </xf>
    <xf numFmtId="1" fontId="31" fillId="25" borderId="120" xfId="46" applyNumberFormat="1" applyFont="1" applyFill="1" applyBorder="1" applyAlignment="1" applyProtection="1">
      <alignment horizontal="center"/>
    </xf>
    <xf numFmtId="0" fontId="31" fillId="25" borderId="122" xfId="46" applyFont="1" applyFill="1" applyBorder="1" applyAlignment="1" applyProtection="1">
      <alignment horizontal="center"/>
    </xf>
    <xf numFmtId="1" fontId="25" fillId="25" borderId="132" xfId="46" applyNumberFormat="1" applyFont="1" applyFill="1" applyBorder="1" applyAlignment="1" applyProtection="1">
      <alignment horizontal="center"/>
    </xf>
    <xf numFmtId="0" fontId="31" fillId="25" borderId="120" xfId="46" applyFont="1" applyFill="1" applyBorder="1" applyAlignment="1" applyProtection="1">
      <alignment horizontal="center"/>
    </xf>
    <xf numFmtId="1" fontId="22" fillId="25" borderId="119" xfId="46" applyNumberFormat="1" applyFont="1" applyFill="1" applyBorder="1" applyAlignment="1" applyProtection="1">
      <alignment horizontal="center"/>
    </xf>
    <xf numFmtId="0" fontId="22" fillId="25" borderId="129" xfId="46" applyFont="1" applyFill="1" applyBorder="1" applyAlignment="1" applyProtection="1">
      <alignment horizontal="center"/>
    </xf>
    <xf numFmtId="0" fontId="22" fillId="25" borderId="90" xfId="46" applyFont="1" applyFill="1" applyBorder="1" applyAlignment="1" applyProtection="1">
      <alignment horizontal="left" vertical="center" wrapText="1"/>
    </xf>
    <xf numFmtId="0" fontId="22" fillId="25" borderId="130" xfId="46" applyFont="1" applyFill="1" applyBorder="1" applyAlignment="1" applyProtection="1">
      <alignment horizontal="center"/>
    </xf>
    <xf numFmtId="0" fontId="25" fillId="25" borderId="133" xfId="46" applyFont="1" applyFill="1" applyBorder="1" applyAlignment="1" applyProtection="1">
      <alignment horizontal="center"/>
    </xf>
    <xf numFmtId="1" fontId="25" fillId="25" borderId="134" xfId="46" applyNumberFormat="1" applyFont="1" applyFill="1" applyBorder="1" applyAlignment="1" applyProtection="1">
      <alignment horizontal="center"/>
    </xf>
    <xf numFmtId="1" fontId="42" fillId="25" borderId="135" xfId="46" applyNumberFormat="1" applyFont="1" applyFill="1" applyBorder="1" applyAlignment="1" applyProtection="1">
      <alignment horizontal="center"/>
    </xf>
    <xf numFmtId="1" fontId="25" fillId="25" borderId="135" xfId="46" applyNumberFormat="1" applyFont="1" applyFill="1" applyBorder="1" applyAlignment="1" applyProtection="1">
      <alignment horizontal="center"/>
    </xf>
    <xf numFmtId="1" fontId="31" fillId="25" borderId="135" xfId="46" applyNumberFormat="1" applyFont="1" applyFill="1" applyBorder="1" applyAlignment="1" applyProtection="1">
      <alignment horizontal="center"/>
    </xf>
    <xf numFmtId="0" fontId="31" fillId="25" borderId="136" xfId="46" applyFont="1" applyFill="1" applyBorder="1" applyAlignment="1" applyProtection="1">
      <alignment horizontal="center"/>
    </xf>
    <xf numFmtId="1" fontId="25" fillId="25" borderId="137" xfId="46" applyNumberFormat="1" applyFont="1" applyFill="1" applyBorder="1" applyAlignment="1" applyProtection="1">
      <alignment horizontal="center"/>
    </xf>
    <xf numFmtId="0" fontId="31" fillId="25" borderId="135" xfId="46" applyFont="1" applyFill="1" applyBorder="1" applyAlignment="1" applyProtection="1">
      <alignment horizontal="center"/>
    </xf>
    <xf numFmtId="1" fontId="22" fillId="25" borderId="83" xfId="46" applyNumberFormat="1" applyFont="1" applyFill="1" applyBorder="1" applyAlignment="1" applyProtection="1">
      <alignment horizontal="center"/>
    </xf>
    <xf numFmtId="0" fontId="22" fillId="25" borderId="87" xfId="46" applyFont="1" applyFill="1" applyBorder="1" applyAlignment="1" applyProtection="1">
      <alignment horizontal="center"/>
    </xf>
    <xf numFmtId="0" fontId="24" fillId="25" borderId="138" xfId="46" applyFont="1" applyFill="1" applyBorder="1" applyAlignment="1" applyProtection="1">
      <alignment horizontal="center"/>
    </xf>
    <xf numFmtId="0" fontId="25" fillId="25" borderId="139" xfId="46" applyFont="1" applyFill="1" applyBorder="1" applyAlignment="1" applyProtection="1">
      <alignment horizontal="center"/>
    </xf>
    <xf numFmtId="0" fontId="36" fillId="25" borderId="79" xfId="46" applyFill="1" applyBorder="1" applyProtection="1"/>
    <xf numFmtId="0" fontId="36" fillId="25" borderId="76" xfId="46" applyFill="1" applyBorder="1" applyProtection="1"/>
    <xf numFmtId="0" fontId="36" fillId="25" borderId="131" xfId="46" applyFill="1" applyBorder="1" applyProtection="1"/>
    <xf numFmtId="0" fontId="36" fillId="25" borderId="105" xfId="46" applyFill="1" applyBorder="1" applyProtection="1"/>
    <xf numFmtId="0" fontId="36" fillId="25" borderId="106" xfId="46" applyFill="1" applyBorder="1" applyProtection="1"/>
    <xf numFmtId="0" fontId="22" fillId="25" borderId="74" xfId="46" applyFont="1" applyFill="1" applyBorder="1" applyAlignment="1" applyProtection="1">
      <alignment horizontal="left"/>
    </xf>
    <xf numFmtId="0" fontId="22" fillId="25" borderId="77" xfId="46" applyFont="1" applyFill="1" applyBorder="1" applyProtection="1"/>
    <xf numFmtId="0" fontId="29" fillId="25" borderId="77" xfId="46" applyFont="1" applyFill="1" applyBorder="1" applyProtection="1"/>
    <xf numFmtId="0" fontId="22" fillId="0" borderId="0" xfId="46" applyFont="1" applyFill="1" applyBorder="1" applyAlignment="1">
      <alignment horizontal="left"/>
    </xf>
    <xf numFmtId="0" fontId="29" fillId="0" borderId="0" xfId="46" applyFont="1" applyFill="1" applyBorder="1"/>
    <xf numFmtId="0" fontId="22" fillId="0" borderId="0" xfId="46" applyFont="1" applyFill="1" applyAlignment="1">
      <alignment horizontal="left"/>
    </xf>
    <xf numFmtId="0" fontId="22" fillId="0" borderId="0" xfId="46" applyFont="1" applyAlignment="1">
      <alignment horizontal="left"/>
    </xf>
    <xf numFmtId="0" fontId="39" fillId="25" borderId="76" xfId="49" applyFill="1" applyBorder="1" applyAlignment="1" applyProtection="1">
      <alignment horizontal="left" vertical="center" wrapText="1"/>
    </xf>
    <xf numFmtId="1" fontId="24" fillId="25" borderId="76" xfId="46" applyNumberFormat="1" applyFont="1" applyFill="1" applyBorder="1" applyAlignment="1" applyProtection="1">
      <alignment horizontal="center" vertical="center"/>
    </xf>
    <xf numFmtId="0" fontId="28" fillId="25" borderId="119" xfId="46" applyFont="1" applyFill="1" applyBorder="1" applyAlignment="1" applyProtection="1">
      <alignment horizontal="left"/>
    </xf>
    <xf numFmtId="0" fontId="28" fillId="25" borderId="120" xfId="46" applyFont="1" applyFill="1" applyBorder="1" applyProtection="1"/>
    <xf numFmtId="0" fontId="27" fillId="4" borderId="29" xfId="40" applyFont="1" applyFill="1" applyBorder="1" applyAlignment="1" applyProtection="1">
      <alignment horizontal="center"/>
    </xf>
    <xf numFmtId="1" fontId="22" fillId="4" borderId="16" xfId="40" applyNumberFormat="1" applyFont="1" applyFill="1" applyBorder="1" applyAlignment="1" applyProtection="1">
      <alignment horizontal="center" vertical="center"/>
    </xf>
    <xf numFmtId="1" fontId="22" fillId="4" borderId="17" xfId="40" applyNumberFormat="1" applyFont="1" applyFill="1" applyBorder="1" applyAlignment="1" applyProtection="1">
      <alignment horizontal="center" vertical="center"/>
    </xf>
    <xf numFmtId="1" fontId="44" fillId="4" borderId="16" xfId="40" applyNumberFormat="1" applyFont="1" applyFill="1" applyBorder="1" applyAlignment="1" applyProtection="1">
      <alignment horizontal="center"/>
    </xf>
    <xf numFmtId="1" fontId="44" fillId="4" borderId="17" xfId="40" applyNumberFormat="1" applyFont="1" applyFill="1" applyBorder="1" applyAlignment="1" applyProtection="1">
      <alignment horizontal="center"/>
    </xf>
    <xf numFmtId="1" fontId="44" fillId="4" borderId="21" xfId="40" applyNumberFormat="1" applyFont="1" applyFill="1" applyBorder="1" applyAlignment="1" applyProtection="1">
      <alignment horizontal="center" vertical="center" shrinkToFit="1"/>
    </xf>
    <xf numFmtId="0" fontId="45" fillId="0" borderId="0" xfId="46" applyFont="1"/>
    <xf numFmtId="0" fontId="22" fillId="0" borderId="83" xfId="46" applyFont="1" applyFill="1" applyBorder="1" applyAlignment="1" applyProtection="1">
      <alignment horizontal="center"/>
      <protection locked="0"/>
    </xf>
    <xf numFmtId="0" fontId="39" fillId="25" borderId="106" xfId="49" applyFill="1" applyBorder="1" applyAlignment="1" applyProtection="1">
      <alignment horizontal="left" vertical="center" wrapText="1"/>
    </xf>
    <xf numFmtId="0" fontId="22" fillId="4" borderId="41" xfId="40" applyFont="1" applyFill="1" applyBorder="1" applyProtection="1"/>
    <xf numFmtId="0" fontId="22" fillId="4" borderId="53" xfId="40" applyFont="1" applyFill="1" applyBorder="1" applyProtection="1"/>
    <xf numFmtId="1" fontId="22" fillId="0" borderId="143" xfId="40" applyNumberFormat="1" applyFont="1" applyFill="1" applyBorder="1" applyAlignment="1" applyProtection="1">
      <alignment horizontal="center"/>
      <protection locked="0"/>
    </xf>
    <xf numFmtId="1" fontId="22" fillId="0" borderId="144" xfId="40" applyNumberFormat="1" applyFont="1" applyFill="1" applyBorder="1" applyAlignment="1" applyProtection="1">
      <alignment horizontal="center"/>
      <protection locked="0"/>
    </xf>
    <xf numFmtId="0" fontId="22" fillId="0" borderId="35" xfId="40" applyFont="1" applyFill="1" applyBorder="1" applyAlignment="1" applyProtection="1">
      <alignment horizontal="center"/>
      <protection locked="0"/>
    </xf>
    <xf numFmtId="0" fontId="22" fillId="0" borderId="145" xfId="40" applyFont="1" applyFill="1" applyBorder="1" applyAlignment="1" applyProtection="1">
      <alignment horizontal="center"/>
      <protection locked="0"/>
    </xf>
    <xf numFmtId="1" fontId="22" fillId="0" borderId="35" xfId="40" applyNumberFormat="1" applyFont="1" applyFill="1" applyBorder="1" applyAlignment="1" applyProtection="1">
      <alignment horizontal="center"/>
      <protection locked="0"/>
    </xf>
    <xf numFmtId="0" fontId="22" fillId="0" borderId="146" xfId="46" applyFont="1" applyFill="1" applyBorder="1" applyAlignment="1" applyProtection="1">
      <alignment horizontal="center" vertical="center"/>
      <protection locked="0"/>
    </xf>
    <xf numFmtId="0" fontId="22" fillId="0" borderId="78" xfId="40" applyFont="1" applyFill="1" applyBorder="1" applyAlignment="1" applyProtection="1">
      <alignment horizontal="center"/>
      <protection locked="0"/>
    </xf>
    <xf numFmtId="0" fontId="22" fillId="0" borderId="147" xfId="40" applyFont="1" applyFill="1" applyBorder="1" applyAlignment="1" applyProtection="1">
      <alignment horizontal="center"/>
      <protection locked="0"/>
    </xf>
    <xf numFmtId="0" fontId="25" fillId="4" borderId="39" xfId="40" applyFont="1" applyFill="1" applyBorder="1" applyAlignment="1" applyProtection="1">
      <alignment horizontal="center"/>
    </xf>
    <xf numFmtId="0" fontId="24" fillId="4" borderId="36" xfId="40" applyFont="1" applyFill="1" applyBorder="1" applyAlignment="1" applyProtection="1">
      <alignment horizontal="center"/>
    </xf>
    <xf numFmtId="0" fontId="22" fillId="4" borderId="148" xfId="40" applyFont="1" applyFill="1" applyBorder="1" applyProtection="1"/>
    <xf numFmtId="0" fontId="22" fillId="4" borderId="149" xfId="40" applyFont="1" applyFill="1" applyBorder="1" applyProtection="1"/>
    <xf numFmtId="1" fontId="22" fillId="4" borderId="22" xfId="40" applyNumberFormat="1" applyFont="1" applyFill="1" applyBorder="1" applyAlignment="1" applyProtection="1">
      <alignment horizontal="center" vertical="center" shrinkToFit="1"/>
    </xf>
    <xf numFmtId="0" fontId="30" fillId="0" borderId="77" xfId="40" applyFont="1" applyBorder="1"/>
    <xf numFmtId="0" fontId="35" fillId="0" borderId="77" xfId="40" applyFont="1" applyBorder="1"/>
    <xf numFmtId="0" fontId="17" fillId="0" borderId="77" xfId="40" applyBorder="1"/>
    <xf numFmtId="0" fontId="28" fillId="4" borderId="150" xfId="40" applyFont="1" applyFill="1" applyBorder="1" applyAlignment="1" applyProtection="1">
      <alignment horizontal="left"/>
    </xf>
    <xf numFmtId="0" fontId="22" fillId="0" borderId="77" xfId="40" applyFont="1" applyFill="1" applyBorder="1" applyAlignment="1" applyProtection="1">
      <alignment horizontal="center" vertical="center"/>
      <protection locked="0"/>
    </xf>
    <xf numFmtId="0" fontId="22" fillId="0" borderId="77" xfId="46" applyFont="1" applyFill="1" applyBorder="1" applyAlignment="1" applyProtection="1">
      <alignment horizontal="center" vertical="center"/>
      <protection locked="0"/>
    </xf>
    <xf numFmtId="0" fontId="17" fillId="28" borderId="77" xfId="40" applyFill="1" applyBorder="1"/>
    <xf numFmtId="0" fontId="36" fillId="28" borderId="77" xfId="46" applyFill="1" applyBorder="1"/>
    <xf numFmtId="0" fontId="36" fillId="0" borderId="77" xfId="46" applyBorder="1"/>
    <xf numFmtId="0" fontId="17" fillId="0" borderId="77" xfId="40" applyFont="1" applyFill="1" applyBorder="1"/>
    <xf numFmtId="0" fontId="24" fillId="4" borderId="10" xfId="40" applyFont="1" applyFill="1" applyBorder="1" applyAlignment="1" applyProtection="1">
      <alignment horizontal="center" textRotation="90"/>
    </xf>
    <xf numFmtId="0" fontId="26" fillId="4" borderId="151" xfId="40" applyFont="1" applyFill="1" applyBorder="1" applyAlignment="1" applyProtection="1">
      <alignment horizontal="center"/>
    </xf>
    <xf numFmtId="1" fontId="24" fillId="4" borderId="39" xfId="40" applyNumberFormat="1" applyFont="1" applyFill="1" applyBorder="1" applyAlignment="1" applyProtection="1">
      <alignment horizontal="center"/>
    </xf>
    <xf numFmtId="0" fontId="24" fillId="4" borderId="24" xfId="40" applyFont="1" applyFill="1" applyBorder="1" applyAlignment="1" applyProtection="1">
      <alignment horizontal="center"/>
    </xf>
    <xf numFmtId="0" fontId="24" fillId="4" borderId="30" xfId="40" applyFont="1" applyFill="1" applyBorder="1" applyAlignment="1" applyProtection="1">
      <alignment horizontal="center"/>
    </xf>
    <xf numFmtId="0" fontId="27" fillId="25" borderId="115" xfId="46" applyFont="1" applyFill="1" applyBorder="1" applyAlignment="1" applyProtection="1">
      <alignment horizontal="center"/>
    </xf>
    <xf numFmtId="0" fontId="27" fillId="26" borderId="122" xfId="46" applyFont="1" applyFill="1" applyBorder="1" applyAlignment="1" applyProtection="1">
      <alignment horizontal="center"/>
    </xf>
    <xf numFmtId="0" fontId="17" fillId="0" borderId="75" xfId="40" applyBorder="1"/>
    <xf numFmtId="0" fontId="17" fillId="28" borderId="75" xfId="40" applyFill="1" applyBorder="1"/>
    <xf numFmtId="0" fontId="27" fillId="25" borderId="153" xfId="46" applyFont="1" applyFill="1" applyBorder="1" applyAlignment="1" applyProtection="1">
      <alignment horizontal="center"/>
    </xf>
    <xf numFmtId="0" fontId="27" fillId="4" borderId="63" xfId="40" applyFont="1" applyFill="1" applyBorder="1" applyAlignment="1" applyProtection="1">
      <alignment horizontal="center"/>
    </xf>
    <xf numFmtId="0" fontId="22" fillId="4" borderId="13" xfId="40" applyFont="1" applyFill="1" applyBorder="1" applyProtection="1"/>
    <xf numFmtId="0" fontId="22" fillId="4" borderId="154" xfId="40" applyFont="1" applyFill="1" applyBorder="1" applyProtection="1"/>
    <xf numFmtId="1" fontId="22" fillId="4" borderId="155" xfId="40" applyNumberFormat="1" applyFont="1" applyFill="1" applyBorder="1" applyAlignment="1" applyProtection="1">
      <alignment horizontal="center" vertical="center" shrinkToFit="1"/>
    </xf>
    <xf numFmtId="1" fontId="24" fillId="4" borderId="156" xfId="40" applyNumberFormat="1" applyFont="1" applyFill="1" applyBorder="1" applyAlignment="1" applyProtection="1">
      <alignment horizontal="center"/>
    </xf>
    <xf numFmtId="0" fontId="22" fillId="4" borderId="157" xfId="0" applyFont="1" applyFill="1" applyBorder="1" applyAlignment="1">
      <alignment horizontal="center" vertical="center" wrapText="1"/>
    </xf>
    <xf numFmtId="0" fontId="26" fillId="29" borderId="39" xfId="40" applyFont="1" applyFill="1" applyBorder="1" applyAlignment="1" applyProtection="1">
      <alignment horizontal="center" vertical="center"/>
    </xf>
    <xf numFmtId="1" fontId="24" fillId="29" borderId="37" xfId="0" applyNumberFormat="1" applyFont="1" applyFill="1" applyBorder="1" applyAlignment="1">
      <alignment horizontal="center" vertical="center"/>
    </xf>
    <xf numFmtId="0" fontId="24" fillId="30" borderId="30" xfId="40" applyFont="1" applyFill="1" applyBorder="1" applyAlignment="1" applyProtection="1">
      <alignment horizontal="center" vertical="center"/>
    </xf>
    <xf numFmtId="1" fontId="24" fillId="29" borderId="60" xfId="0" applyNumberFormat="1" applyFont="1" applyFill="1" applyBorder="1" applyAlignment="1">
      <alignment horizontal="center" vertical="center"/>
    </xf>
    <xf numFmtId="0" fontId="22" fillId="0" borderId="160" xfId="39" applyNumberFormat="1" applyFont="1" applyFill="1" applyBorder="1" applyAlignment="1" applyProtection="1">
      <alignment horizontal="center"/>
      <protection locked="0"/>
    </xf>
    <xf numFmtId="0" fontId="31" fillId="25" borderId="161" xfId="46" applyFont="1" applyFill="1" applyBorder="1" applyProtection="1"/>
    <xf numFmtId="1" fontId="22" fillId="4" borderId="162" xfId="40" applyNumberFormat="1" applyFont="1" applyFill="1" applyBorder="1" applyAlignment="1" applyProtection="1">
      <alignment horizontal="center"/>
    </xf>
    <xf numFmtId="1" fontId="22" fillId="25" borderId="163" xfId="46" applyNumberFormat="1" applyFont="1" applyFill="1" applyBorder="1" applyAlignment="1" applyProtection="1">
      <alignment horizontal="center"/>
    </xf>
    <xf numFmtId="1" fontId="22" fillId="4" borderId="82" xfId="40" applyNumberFormat="1" applyFont="1" applyFill="1" applyBorder="1" applyAlignment="1" applyProtection="1">
      <alignment horizontal="center"/>
    </xf>
    <xf numFmtId="1" fontId="22" fillId="4" borderId="164" xfId="40" applyNumberFormat="1" applyFont="1" applyFill="1" applyBorder="1" applyAlignment="1" applyProtection="1">
      <alignment horizontal="center"/>
    </xf>
    <xf numFmtId="1" fontId="22" fillId="4" borderId="165" xfId="40" applyNumberFormat="1" applyFont="1" applyFill="1" applyBorder="1" applyAlignment="1" applyProtection="1">
      <alignment horizontal="center"/>
    </xf>
    <xf numFmtId="0" fontId="48" fillId="32" borderId="74" xfId="0" applyFont="1" applyFill="1" applyBorder="1" applyAlignment="1">
      <alignment horizontal="center"/>
    </xf>
    <xf numFmtId="0" fontId="24" fillId="0" borderId="78" xfId="40" applyFont="1" applyFill="1" applyBorder="1" applyAlignment="1" applyProtection="1">
      <protection locked="0"/>
    </xf>
    <xf numFmtId="0" fontId="48" fillId="25" borderId="167" xfId="40" applyFont="1" applyFill="1" applyBorder="1" applyAlignment="1" applyProtection="1">
      <alignment horizontal="center"/>
      <protection locked="0"/>
    </xf>
    <xf numFmtId="0" fontId="22" fillId="0" borderId="76" xfId="46" applyFont="1" applyFill="1" applyBorder="1" applyProtection="1">
      <protection locked="0"/>
    </xf>
    <xf numFmtId="0" fontId="22" fillId="32" borderId="167" xfId="0" applyFont="1" applyFill="1" applyBorder="1" applyAlignment="1">
      <alignment shrinkToFit="1"/>
    </xf>
    <xf numFmtId="1" fontId="24" fillId="25" borderId="76" xfId="46" applyNumberFormat="1" applyFont="1" applyFill="1" applyBorder="1" applyAlignment="1" applyProtection="1">
      <alignment horizontal="center" vertical="center"/>
    </xf>
    <xf numFmtId="0" fontId="34" fillId="25" borderId="76" xfId="50" applyFill="1" applyBorder="1" applyAlignment="1" applyProtection="1">
      <alignment horizontal="left" vertical="center" wrapText="1"/>
    </xf>
    <xf numFmtId="0" fontId="34" fillId="25" borderId="106" xfId="50" applyFill="1" applyBorder="1" applyAlignment="1" applyProtection="1">
      <alignment horizontal="left" vertical="center" wrapText="1"/>
    </xf>
    <xf numFmtId="0" fontId="22" fillId="32" borderId="168" xfId="0" applyFont="1" applyFill="1" applyBorder="1" applyAlignment="1">
      <alignment horizontal="left" vertical="center" wrapText="1" shrinkToFit="1"/>
    </xf>
    <xf numFmtId="0" fontId="22" fillId="0" borderId="167" xfId="0" applyFont="1" applyFill="1" applyBorder="1" applyAlignment="1">
      <alignment shrinkToFit="1"/>
    </xf>
    <xf numFmtId="0" fontId="36" fillId="0" borderId="0" xfId="46" applyFont="1"/>
    <xf numFmtId="0" fontId="36" fillId="0" borderId="0" xfId="46" applyFont="1" applyFill="1" applyProtection="1">
      <protection locked="0"/>
    </xf>
    <xf numFmtId="0" fontId="17" fillId="0" borderId="77" xfId="40" applyFont="1" applyBorder="1"/>
    <xf numFmtId="0" fontId="36" fillId="28" borderId="77" xfId="46" applyFont="1" applyFill="1" applyBorder="1"/>
    <xf numFmtId="0" fontId="36" fillId="0" borderId="77" xfId="46" applyFont="1" applyBorder="1"/>
    <xf numFmtId="0" fontId="36" fillId="0" borderId="0" xfId="46" applyFont="1" applyBorder="1"/>
    <xf numFmtId="1" fontId="24" fillId="25" borderId="76" xfId="46" applyNumberFormat="1" applyFont="1" applyFill="1" applyBorder="1" applyAlignment="1" applyProtection="1">
      <alignment horizontal="center" vertical="center"/>
    </xf>
    <xf numFmtId="0" fontId="24" fillId="0" borderId="74" xfId="40" applyFont="1" applyFill="1" applyBorder="1" applyAlignment="1" applyProtection="1">
      <alignment horizontal="center" vertical="center"/>
      <protection locked="0"/>
    </xf>
    <xf numFmtId="0" fontId="22" fillId="0" borderId="75" xfId="40" applyFont="1" applyFill="1" applyBorder="1" applyAlignment="1" applyProtection="1">
      <alignment horizontal="center"/>
    </xf>
    <xf numFmtId="0" fontId="25" fillId="0" borderId="78" xfId="40" applyFont="1" applyFill="1" applyBorder="1" applyAlignment="1" applyProtection="1">
      <alignment vertical="center"/>
      <protection locked="0"/>
    </xf>
    <xf numFmtId="0" fontId="24" fillId="0" borderId="77" xfId="40" applyFont="1" applyFill="1" applyBorder="1" applyAlignment="1" applyProtection="1">
      <alignment horizontal="center" vertical="center"/>
      <protection locked="0"/>
    </xf>
    <xf numFmtId="0" fontId="24" fillId="0" borderId="77" xfId="46" applyFont="1" applyFill="1" applyBorder="1" applyAlignment="1" applyProtection="1">
      <alignment horizontal="center" vertical="center"/>
      <protection locked="0"/>
    </xf>
    <xf numFmtId="0" fontId="25" fillId="0" borderId="167" xfId="40" applyFont="1" applyFill="1" applyBorder="1" applyAlignment="1" applyProtection="1">
      <alignment vertical="center" wrapText="1"/>
      <protection locked="0"/>
    </xf>
    <xf numFmtId="0" fontId="25" fillId="0" borderId="78" xfId="40" applyFont="1" applyFill="1" applyBorder="1" applyAlignment="1" applyProtection="1">
      <alignment vertical="center" wrapText="1"/>
      <protection locked="0"/>
    </xf>
    <xf numFmtId="0" fontId="22" fillId="0" borderId="61" xfId="39" applyNumberFormat="1" applyFont="1" applyFill="1" applyBorder="1" applyAlignment="1" applyProtection="1">
      <alignment horizontal="center"/>
      <protection locked="0"/>
    </xf>
    <xf numFmtId="0" fontId="22" fillId="0" borderId="19" xfId="39" applyNumberFormat="1" applyFont="1" applyFill="1" applyBorder="1" applyAlignment="1" applyProtection="1">
      <alignment horizontal="center"/>
      <protection locked="0"/>
    </xf>
    <xf numFmtId="0" fontId="22" fillId="0" borderId="18" xfId="39" applyNumberFormat="1" applyFont="1" applyFill="1" applyBorder="1" applyAlignment="1" applyProtection="1">
      <alignment horizontal="center"/>
      <protection locked="0"/>
    </xf>
    <xf numFmtId="0" fontId="50" fillId="0" borderId="0" xfId="0" applyFont="1" applyAlignment="1">
      <alignment vertical="center" wrapText="1"/>
    </xf>
    <xf numFmtId="0" fontId="17" fillId="0" borderId="77" xfId="40" applyFont="1" applyBorder="1" applyAlignment="1">
      <alignment horizontal="center"/>
    </xf>
    <xf numFmtId="0" fontId="22" fillId="25" borderId="77" xfId="40" applyFont="1" applyFill="1" applyBorder="1" applyAlignment="1" applyProtection="1">
      <alignment horizontal="center"/>
    </xf>
    <xf numFmtId="0" fontId="22" fillId="0" borderId="79" xfId="40" applyFont="1" applyFill="1" applyBorder="1" applyAlignment="1" applyProtection="1">
      <alignment horizontal="center" vertical="center"/>
      <protection locked="0"/>
    </xf>
    <xf numFmtId="0" fontId="22" fillId="0" borderId="74" xfId="0" applyFont="1" applyBorder="1" applyAlignment="1">
      <alignment horizontal="center" vertical="center"/>
    </xf>
    <xf numFmtId="0" fontId="22" fillId="0" borderId="139" xfId="0" applyFont="1" applyBorder="1" applyAlignment="1">
      <alignment horizontal="left" vertical="center"/>
    </xf>
    <xf numFmtId="1" fontId="24" fillId="25" borderId="76" xfId="46" applyNumberFormat="1" applyFont="1" applyFill="1" applyBorder="1" applyAlignment="1" applyProtection="1">
      <alignment horizontal="center" vertical="center"/>
    </xf>
    <xf numFmtId="0" fontId="24" fillId="32" borderId="78" xfId="40" applyFont="1" applyFill="1" applyBorder="1" applyAlignment="1" applyProtection="1">
      <protection locked="0"/>
    </xf>
    <xf numFmtId="0" fontId="52" fillId="0" borderId="0" xfId="0" applyFont="1"/>
    <xf numFmtId="0" fontId="24" fillId="0" borderId="167" xfId="0" applyFont="1" applyFill="1" applyBorder="1" applyAlignment="1">
      <alignment wrapText="1" shrinkToFit="1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1" fontId="34" fillId="4" borderId="31" xfId="40" applyNumberFormat="1" applyFont="1" applyFill="1" applyBorder="1" applyAlignment="1" applyProtection="1">
      <alignment horizontal="left" vertical="center"/>
    </xf>
    <xf numFmtId="1" fontId="34" fillId="4" borderId="14" xfId="40" applyNumberFormat="1" applyFont="1" applyFill="1" applyBorder="1" applyAlignment="1" applyProtection="1">
      <alignment horizontal="left" vertical="center"/>
    </xf>
    <xf numFmtId="1" fontId="34" fillId="4" borderId="171" xfId="40" applyNumberFormat="1" applyFont="1" applyFill="1" applyBorder="1" applyAlignment="1" applyProtection="1">
      <alignment horizontal="left" vertical="center"/>
    </xf>
    <xf numFmtId="165" fontId="24" fillId="4" borderId="41" xfId="26" applyNumberFormat="1" applyFont="1" applyFill="1" applyBorder="1" applyAlignment="1" applyProtection="1">
      <alignment horizontal="center" vertical="center"/>
    </xf>
    <xf numFmtId="165" fontId="24" fillId="4" borderId="32" xfId="26" applyNumberFormat="1" applyFont="1" applyFill="1" applyBorder="1" applyAlignment="1" applyProtection="1">
      <alignment horizontal="center" vertical="center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0" fontId="22" fillId="0" borderId="74" xfId="0" applyFont="1" applyFill="1" applyBorder="1" applyAlignment="1">
      <alignment horizontal="center"/>
    </xf>
    <xf numFmtId="0" fontId="22" fillId="0" borderId="74" xfId="0" applyFont="1" applyFill="1" applyBorder="1" applyAlignment="1">
      <alignment horizontal="center" vertical="center"/>
    </xf>
    <xf numFmtId="0" fontId="48" fillId="25" borderId="76" xfId="40" applyFont="1" applyFill="1" applyBorder="1" applyAlignment="1" applyProtection="1">
      <alignment horizontal="center"/>
      <protection locked="0"/>
    </xf>
    <xf numFmtId="0" fontId="22" fillId="0" borderId="78" xfId="40" applyFont="1" applyFill="1" applyBorder="1" applyAlignment="1" applyProtection="1">
      <alignment wrapText="1"/>
      <protection locked="0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0" fontId="22" fillId="32" borderId="77" xfId="40" applyFont="1" applyFill="1" applyBorder="1" applyAlignment="1" applyProtection="1">
      <alignment horizontal="center" vertical="center"/>
      <protection locked="0"/>
    </xf>
    <xf numFmtId="0" fontId="22" fillId="0" borderId="20" xfId="39" applyNumberFormat="1" applyFont="1" applyFill="1" applyBorder="1" applyAlignment="1" applyProtection="1">
      <alignment horizontal="center"/>
      <protection locked="0"/>
    </xf>
    <xf numFmtId="0" fontId="34" fillId="0" borderId="61" xfId="39" applyNumberFormat="1" applyFont="1" applyFill="1" applyBorder="1" applyAlignment="1" applyProtection="1">
      <alignment horizontal="center"/>
      <protection locked="0"/>
    </xf>
    <xf numFmtId="0" fontId="17" fillId="0" borderId="75" xfId="40" applyBorder="1" applyAlignment="1">
      <alignment horizontal="center"/>
    </xf>
    <xf numFmtId="0" fontId="17" fillId="0" borderId="75" xfId="40" applyFont="1" applyBorder="1" applyAlignment="1">
      <alignment horizontal="center"/>
    </xf>
    <xf numFmtId="0" fontId="17" fillId="0" borderId="75" xfId="40" applyBorder="1" applyAlignment="1">
      <alignment horizontal="center" wrapText="1"/>
    </xf>
    <xf numFmtId="0" fontId="17" fillId="0" borderId="0" xfId="40" applyBorder="1" applyAlignment="1">
      <alignment horizontal="center"/>
    </xf>
    <xf numFmtId="0" fontId="22" fillId="0" borderId="166" xfId="0" applyFont="1" applyFill="1" applyBorder="1" applyAlignment="1">
      <alignment horizontal="center"/>
    </xf>
    <xf numFmtId="1" fontId="22" fillId="0" borderId="19" xfId="40" applyNumberFormat="1" applyFont="1" applyFill="1" applyBorder="1" applyAlignment="1" applyProtection="1">
      <alignment horizontal="center"/>
    </xf>
    <xf numFmtId="0" fontId="53" fillId="0" borderId="0" xfId="0" applyFont="1"/>
    <xf numFmtId="1" fontId="24" fillId="25" borderId="76" xfId="46" applyNumberFormat="1" applyFont="1" applyFill="1" applyBorder="1" applyAlignment="1" applyProtection="1">
      <alignment horizontal="center" vertical="center"/>
    </xf>
    <xf numFmtId="0" fontId="31" fillId="0" borderId="18" xfId="39" applyNumberFormat="1" applyFont="1" applyBorder="1" applyAlignment="1" applyProtection="1">
      <alignment horizontal="center"/>
      <protection locked="0"/>
    </xf>
    <xf numFmtId="0" fontId="31" fillId="0" borderId="61" xfId="39" applyNumberFormat="1" applyFont="1" applyBorder="1" applyAlignment="1" applyProtection="1">
      <alignment horizontal="center"/>
      <protection locked="0"/>
    </xf>
    <xf numFmtId="0" fontId="31" fillId="0" borderId="51" xfId="39" applyNumberFormat="1" applyFont="1" applyBorder="1" applyAlignment="1" applyProtection="1">
      <alignment horizontal="center"/>
      <protection locked="0"/>
    </xf>
    <xf numFmtId="0" fontId="52" fillId="0" borderId="77" xfId="40" applyFont="1" applyBorder="1"/>
    <xf numFmtId="0" fontId="22" fillId="0" borderId="17" xfId="39" applyNumberFormat="1" applyFont="1" applyFill="1" applyBorder="1" applyAlignment="1" applyProtection="1">
      <alignment horizontal="left"/>
      <protection locked="0"/>
    </xf>
    <xf numFmtId="0" fontId="22" fillId="0" borderId="77" xfId="40" applyFont="1" applyBorder="1"/>
    <xf numFmtId="0" fontId="17" fillId="32" borderId="77" xfId="40" applyFont="1" applyFill="1" applyBorder="1"/>
    <xf numFmtId="0" fontId="17" fillId="0" borderId="75" xfId="40" applyFont="1" applyBorder="1" applyAlignment="1">
      <alignment horizontal="center" wrapText="1"/>
    </xf>
    <xf numFmtId="0" fontId="22" fillId="32" borderId="78" xfId="40" applyFont="1" applyFill="1" applyBorder="1" applyAlignment="1" applyProtection="1">
      <protection locked="0"/>
    </xf>
    <xf numFmtId="0" fontId="22" fillId="32" borderId="79" xfId="46" applyFont="1" applyFill="1" applyBorder="1" applyAlignment="1" applyProtection="1">
      <alignment horizontal="center" vertical="center"/>
      <protection locked="0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center" vertical="center" shrinkToFit="1"/>
    </xf>
    <xf numFmtId="1" fontId="24" fillId="4" borderId="51" xfId="40" applyNumberFormat="1" applyFont="1" applyFill="1" applyBorder="1" applyAlignment="1" applyProtection="1">
      <alignment horizontal="center" vertical="center" shrinkToFit="1"/>
    </xf>
    <xf numFmtId="1" fontId="24" fillId="4" borderId="17" xfId="40" applyNumberFormat="1" applyFont="1" applyFill="1" applyBorder="1" applyAlignment="1" applyProtection="1">
      <alignment horizontal="center" vertical="center" shrinkToFit="1"/>
    </xf>
    <xf numFmtId="0" fontId="31" fillId="25" borderId="109" xfId="40" applyFont="1" applyFill="1" applyBorder="1" applyAlignment="1" applyProtection="1">
      <alignment horizontal="center"/>
    </xf>
    <xf numFmtId="0" fontId="22" fillId="25" borderId="76" xfId="40" applyFont="1" applyFill="1" applyBorder="1" applyAlignment="1" applyProtection="1">
      <alignment horizontal="center"/>
    </xf>
    <xf numFmtId="0" fontId="31" fillId="25" borderId="81" xfId="46" applyFont="1" applyFill="1" applyBorder="1" applyAlignment="1" applyProtection="1">
      <alignment horizontal="center"/>
    </xf>
    <xf numFmtId="0" fontId="22" fillId="33" borderId="147" xfId="0" applyFont="1" applyFill="1" applyBorder="1" applyAlignment="1">
      <alignment horizontal="center" vertical="center"/>
    </xf>
    <xf numFmtId="0" fontId="22" fillId="33" borderId="78" xfId="0" applyFont="1" applyFill="1" applyBorder="1" applyAlignment="1">
      <alignment horizontal="center" vertical="center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1" fontId="24" fillId="4" borderId="52" xfId="40" applyNumberFormat="1" applyFont="1" applyFill="1" applyBorder="1" applyAlignment="1" applyProtection="1">
      <alignment horizontal="center" vertical="center" shrinkToFit="1"/>
    </xf>
    <xf numFmtId="1" fontId="24" fillId="4" borderId="51" xfId="40" applyNumberFormat="1" applyFont="1" applyFill="1" applyBorder="1" applyAlignment="1" applyProtection="1">
      <alignment horizontal="center" vertical="center" shrinkToFit="1"/>
    </xf>
    <xf numFmtId="1" fontId="24" fillId="4" borderId="17" xfId="40" applyNumberFormat="1" applyFont="1" applyFill="1" applyBorder="1" applyAlignment="1" applyProtection="1">
      <alignment horizontal="center" vertical="center" shrinkToFit="1"/>
    </xf>
    <xf numFmtId="0" fontId="56" fillId="0" borderId="0" xfId="0" applyFont="1"/>
    <xf numFmtId="0" fontId="17" fillId="0" borderId="77" xfId="40" applyBorder="1" applyAlignment="1">
      <alignment horizontal="left"/>
    </xf>
    <xf numFmtId="0" fontId="25" fillId="32" borderId="78" xfId="40" applyFont="1" applyFill="1" applyBorder="1" applyAlignment="1" applyProtection="1">
      <alignment vertical="center" wrapText="1"/>
      <protection locked="0"/>
    </xf>
    <xf numFmtId="0" fontId="24" fillId="34" borderId="41" xfId="40" applyFont="1" applyFill="1" applyBorder="1" applyProtection="1"/>
    <xf numFmtId="0" fontId="24" fillId="34" borderId="53" xfId="40" applyFont="1" applyFill="1" applyBorder="1" applyProtection="1"/>
    <xf numFmtId="0" fontId="24" fillId="32" borderId="169" xfId="40" applyFont="1" applyFill="1" applyBorder="1" applyProtection="1"/>
    <xf numFmtId="0" fontId="24" fillId="32" borderId="170" xfId="40" applyFont="1" applyFill="1" applyBorder="1" applyProtection="1"/>
    <xf numFmtId="0" fontId="27" fillId="32" borderId="109" xfId="46" applyFont="1" applyFill="1" applyBorder="1" applyAlignment="1" applyProtection="1">
      <alignment horizontal="left"/>
    </xf>
    <xf numFmtId="0" fontId="27" fillId="32" borderId="106" xfId="46" applyFont="1" applyFill="1" applyBorder="1" applyAlignment="1" applyProtection="1">
      <alignment horizontal="left"/>
    </xf>
    <xf numFmtId="0" fontId="22" fillId="32" borderId="17" xfId="39" applyNumberFormat="1" applyFont="1" applyFill="1" applyBorder="1" applyAlignment="1" applyProtection="1">
      <alignment horizontal="center"/>
      <protection locked="0"/>
    </xf>
    <xf numFmtId="1" fontId="22" fillId="34" borderId="19" xfId="40" applyNumberFormat="1" applyFont="1" applyFill="1" applyBorder="1" applyAlignment="1" applyProtection="1">
      <alignment horizontal="center"/>
    </xf>
    <xf numFmtId="0" fontId="22" fillId="32" borderId="51" xfId="39" applyNumberFormat="1" applyFont="1" applyFill="1" applyBorder="1" applyAlignment="1" applyProtection="1">
      <alignment horizontal="center"/>
      <protection locked="0"/>
    </xf>
    <xf numFmtId="0" fontId="25" fillId="32" borderId="78" xfId="40" applyFont="1" applyFill="1" applyBorder="1" applyAlignment="1" applyProtection="1">
      <alignment vertical="center"/>
      <protection locked="0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center" vertical="center" shrinkToFit="1"/>
    </xf>
    <xf numFmtId="1" fontId="24" fillId="4" borderId="51" xfId="40" applyNumberFormat="1" applyFont="1" applyFill="1" applyBorder="1" applyAlignment="1" applyProtection="1">
      <alignment horizontal="center" vertical="center" shrinkToFit="1"/>
    </xf>
    <xf numFmtId="1" fontId="24" fillId="4" borderId="17" xfId="40" applyNumberFormat="1" applyFont="1" applyFill="1" applyBorder="1" applyAlignment="1" applyProtection="1">
      <alignment horizontal="center" vertical="center" shrinkToFit="1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0" fontId="31" fillId="0" borderId="74" xfId="40" applyFont="1" applyFill="1" applyBorder="1" applyAlignment="1" applyProtection="1">
      <alignment horizontal="center" vertical="center"/>
      <protection locked="0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0" fontId="57" fillId="0" borderId="0" xfId="0" applyFont="1" applyAlignment="1">
      <alignment vertical="center"/>
    </xf>
    <xf numFmtId="0" fontId="17" fillId="31" borderId="77" xfId="40" applyFont="1" applyFill="1" applyBorder="1"/>
    <xf numFmtId="0" fontId="17" fillId="31" borderId="77" xfId="40" applyFill="1" applyBorder="1"/>
    <xf numFmtId="0" fontId="22" fillId="31" borderId="17" xfId="39" applyNumberFormat="1" applyFont="1" applyFill="1" applyBorder="1" applyAlignment="1" applyProtection="1">
      <alignment horizontal="center"/>
      <protection locked="0"/>
    </xf>
    <xf numFmtId="0" fontId="54" fillId="32" borderId="77" xfId="40" applyFont="1" applyFill="1" applyBorder="1"/>
    <xf numFmtId="0" fontId="22" fillId="32" borderId="61" xfId="39" applyNumberFormat="1" applyFont="1" applyFill="1" applyBorder="1" applyAlignment="1" applyProtection="1">
      <alignment horizontal="center"/>
      <protection locked="0"/>
    </xf>
    <xf numFmtId="0" fontId="54" fillId="31" borderId="77" xfId="40" applyFont="1" applyFill="1" applyBorder="1"/>
    <xf numFmtId="0" fontId="55" fillId="31" borderId="77" xfId="40" applyFont="1" applyFill="1" applyBorder="1"/>
    <xf numFmtId="0" fontId="22" fillId="32" borderId="74" xfId="40" applyFont="1" applyFill="1" applyBorder="1" applyAlignment="1" applyProtection="1">
      <alignment horizontal="center" vertical="center"/>
      <protection locked="0"/>
    </xf>
    <xf numFmtId="0" fontId="34" fillId="0" borderId="18" xfId="39" applyNumberFormat="1" applyFont="1" applyBorder="1" applyAlignment="1" applyProtection="1">
      <alignment horizontal="center"/>
      <protection locked="0"/>
    </xf>
    <xf numFmtId="0" fontId="22" fillId="32" borderId="75" xfId="40" applyFont="1" applyFill="1" applyBorder="1" applyAlignment="1" applyProtection="1">
      <alignment horizontal="center"/>
    </xf>
    <xf numFmtId="0" fontId="22" fillId="32" borderId="20" xfId="39" applyNumberFormat="1" applyFont="1" applyFill="1" applyBorder="1" applyAlignment="1" applyProtection="1">
      <alignment horizontal="center"/>
      <protection locked="0"/>
    </xf>
    <xf numFmtId="0" fontId="22" fillId="32" borderId="19" xfId="39" applyNumberFormat="1" applyFont="1" applyFill="1" applyBorder="1" applyAlignment="1" applyProtection="1">
      <alignment horizontal="center"/>
      <protection locked="0"/>
    </xf>
    <xf numFmtId="0" fontId="22" fillId="32" borderId="18" xfId="39" applyNumberFormat="1" applyFont="1" applyFill="1" applyBorder="1" applyAlignment="1" applyProtection="1">
      <alignment horizontal="center"/>
      <protection locked="0"/>
    </xf>
    <xf numFmtId="1" fontId="22" fillId="34" borderId="16" xfId="40" applyNumberFormat="1" applyFont="1" applyFill="1" applyBorder="1" applyAlignment="1" applyProtection="1">
      <alignment horizontal="center"/>
    </xf>
    <xf numFmtId="1" fontId="22" fillId="34" borderId="17" xfId="40" applyNumberFormat="1" applyFont="1" applyFill="1" applyBorder="1" applyAlignment="1" applyProtection="1">
      <alignment horizontal="center"/>
    </xf>
    <xf numFmtId="1" fontId="22" fillId="34" borderId="21" xfId="40" applyNumberFormat="1" applyFont="1" applyFill="1" applyBorder="1" applyAlignment="1" applyProtection="1">
      <alignment horizontal="center" vertical="center" shrinkToFit="1"/>
    </xf>
    <xf numFmtId="0" fontId="17" fillId="32" borderId="77" xfId="40" applyFont="1" applyFill="1" applyBorder="1" applyAlignment="1">
      <alignment horizontal="center"/>
    </xf>
    <xf numFmtId="0" fontId="36" fillId="32" borderId="0" xfId="46" applyFill="1"/>
    <xf numFmtId="0" fontId="17" fillId="32" borderId="77" xfId="40" applyFill="1" applyBorder="1"/>
    <xf numFmtId="0" fontId="52" fillId="32" borderId="77" xfId="40" applyFont="1" applyFill="1" applyBorder="1"/>
    <xf numFmtId="0" fontId="24" fillId="32" borderId="74" xfId="40" applyFont="1" applyFill="1" applyBorder="1" applyAlignment="1" applyProtection="1">
      <alignment horizontal="center" vertical="center"/>
      <protection locked="0"/>
    </xf>
    <xf numFmtId="0" fontId="22" fillId="32" borderId="77" xfId="46" applyFont="1" applyFill="1" applyBorder="1" applyAlignment="1" applyProtection="1">
      <alignment horizontal="center" vertical="center"/>
      <protection locked="0"/>
    </xf>
    <xf numFmtId="0" fontId="52" fillId="32" borderId="0" xfId="0" applyFont="1" applyFill="1"/>
    <xf numFmtId="0" fontId="22" fillId="32" borderId="17" xfId="39" applyNumberFormat="1" applyFont="1" applyFill="1" applyBorder="1" applyAlignment="1" applyProtection="1">
      <alignment horizontal="left"/>
      <protection locked="0"/>
    </xf>
    <xf numFmtId="0" fontId="22" fillId="32" borderId="160" xfId="39" applyNumberFormat="1" applyFont="1" applyFill="1" applyBorder="1" applyAlignment="1" applyProtection="1">
      <alignment horizontal="center"/>
      <protection locked="0"/>
    </xf>
    <xf numFmtId="1" fontId="34" fillId="34" borderId="31" xfId="40" applyNumberFormat="1" applyFont="1" applyFill="1" applyBorder="1" applyAlignment="1" applyProtection="1">
      <alignment horizontal="left" vertical="center"/>
    </xf>
    <xf numFmtId="1" fontId="34" fillId="34" borderId="14" xfId="40" applyNumberFormat="1" applyFont="1" applyFill="1" applyBorder="1" applyAlignment="1" applyProtection="1">
      <alignment horizontal="left" vertical="center"/>
    </xf>
    <xf numFmtId="1" fontId="34" fillId="34" borderId="171" xfId="40" applyNumberFormat="1" applyFont="1" applyFill="1" applyBorder="1" applyAlignment="1" applyProtection="1">
      <alignment horizontal="left" vertical="center"/>
    </xf>
    <xf numFmtId="165" fontId="24" fillId="34" borderId="41" xfId="26" applyNumberFormat="1" applyFont="1" applyFill="1" applyBorder="1" applyAlignment="1" applyProtection="1">
      <alignment horizontal="center" vertical="center"/>
    </xf>
    <xf numFmtId="165" fontId="24" fillId="34" borderId="32" xfId="26" applyNumberFormat="1" applyFont="1" applyFill="1" applyBorder="1" applyAlignment="1" applyProtection="1">
      <alignment horizontal="center" vertical="center"/>
    </xf>
    <xf numFmtId="0" fontId="17" fillId="32" borderId="0" xfId="40" applyFill="1" applyBorder="1"/>
    <xf numFmtId="1" fontId="22" fillId="0" borderId="16" xfId="40" applyNumberFormat="1" applyFont="1" applyFill="1" applyBorder="1" applyAlignment="1" applyProtection="1">
      <alignment horizontal="center"/>
    </xf>
    <xf numFmtId="1" fontId="22" fillId="0" borderId="17" xfId="40" applyNumberFormat="1" applyFont="1" applyFill="1" applyBorder="1" applyAlignment="1" applyProtection="1">
      <alignment horizontal="center"/>
    </xf>
    <xf numFmtId="1" fontId="22" fillId="0" borderId="21" xfId="40" applyNumberFormat="1" applyFont="1" applyFill="1" applyBorder="1" applyAlignment="1" applyProtection="1">
      <alignment horizontal="center" vertical="center" shrinkToFit="1"/>
    </xf>
    <xf numFmtId="0" fontId="17" fillId="0" borderId="77" xfId="40" applyFont="1" applyFill="1" applyBorder="1" applyAlignment="1">
      <alignment horizontal="center"/>
    </xf>
    <xf numFmtId="0" fontId="17" fillId="0" borderId="77" xfId="40" applyFill="1" applyBorder="1"/>
    <xf numFmtId="0" fontId="22" fillId="31" borderId="74" xfId="40" applyFont="1" applyFill="1" applyBorder="1" applyAlignment="1" applyProtection="1">
      <alignment horizontal="center" vertical="center"/>
      <protection locked="0"/>
    </xf>
    <xf numFmtId="0" fontId="52" fillId="31" borderId="0" xfId="0" applyFont="1" applyFill="1"/>
    <xf numFmtId="0" fontId="24" fillId="31" borderId="74" xfId="40" applyFont="1" applyFill="1" applyBorder="1" applyAlignment="1" applyProtection="1">
      <alignment horizontal="center" vertical="center"/>
      <protection locked="0"/>
    </xf>
    <xf numFmtId="0" fontId="22" fillId="31" borderId="77" xfId="46" applyFont="1" applyFill="1" applyBorder="1" applyAlignment="1" applyProtection="1">
      <alignment horizontal="center" vertical="center"/>
      <protection locked="0"/>
    </xf>
    <xf numFmtId="0" fontId="22" fillId="31" borderId="78" xfId="46" applyFont="1" applyFill="1" applyBorder="1" applyProtection="1">
      <protection locked="0"/>
    </xf>
    <xf numFmtId="1" fontId="22" fillId="35" borderId="19" xfId="40" applyNumberFormat="1" applyFont="1" applyFill="1" applyBorder="1" applyAlignment="1" applyProtection="1">
      <alignment horizontal="center"/>
    </xf>
    <xf numFmtId="0" fontId="22" fillId="0" borderId="173" xfId="39" applyNumberFormat="1" applyFont="1" applyFill="1" applyBorder="1" applyAlignment="1" applyProtection="1">
      <alignment horizontal="center"/>
      <protection locked="0"/>
    </xf>
    <xf numFmtId="0" fontId="22" fillId="32" borderId="173" xfId="39" applyNumberFormat="1" applyFont="1" applyFill="1" applyBorder="1" applyAlignment="1" applyProtection="1">
      <alignment horizontal="center"/>
      <protection locked="0"/>
    </xf>
    <xf numFmtId="0" fontId="22" fillId="0" borderId="173" xfId="39" applyNumberFormat="1" applyFont="1" applyBorder="1" applyAlignment="1" applyProtection="1">
      <alignment horizontal="center"/>
      <protection locked="0"/>
    </xf>
    <xf numFmtId="0" fontId="58" fillId="31" borderId="74" xfId="40" applyFont="1" applyFill="1" applyBorder="1" applyAlignment="1" applyProtection="1">
      <alignment horizontal="center" vertical="center"/>
      <protection locked="0"/>
    </xf>
    <xf numFmtId="0" fontId="58" fillId="31" borderId="79" xfId="40" applyFont="1" applyFill="1" applyBorder="1" applyAlignment="1" applyProtection="1">
      <alignment horizontal="center" vertical="center"/>
      <protection locked="0"/>
    </xf>
    <xf numFmtId="0" fontId="22" fillId="31" borderId="75" xfId="40" applyFont="1" applyFill="1" applyBorder="1" applyAlignment="1" applyProtection="1">
      <alignment horizontal="center" vertical="center"/>
      <protection locked="0"/>
    </xf>
    <xf numFmtId="0" fontId="22" fillId="31" borderId="168" xfId="0" applyFont="1" applyFill="1" applyBorder="1" applyAlignment="1">
      <alignment horizontal="left" vertical="center" wrapText="1" shrinkToFit="1"/>
    </xf>
    <xf numFmtId="0" fontId="22" fillId="0" borderId="168" xfId="0" applyFont="1" applyFill="1" applyBorder="1" applyAlignment="1">
      <alignment horizontal="left" vertical="center" wrapText="1" shrinkToFit="1"/>
    </xf>
    <xf numFmtId="0" fontId="31" fillId="0" borderId="0" xfId="0" applyFont="1" applyAlignment="1">
      <alignment vertical="center" wrapText="1"/>
    </xf>
    <xf numFmtId="0" fontId="59" fillId="0" borderId="0" xfId="0" applyFont="1" applyAlignment="1">
      <alignment vertical="center"/>
    </xf>
    <xf numFmtId="0" fontId="31" fillId="0" borderId="77" xfId="40" applyFont="1" applyBorder="1" applyAlignment="1">
      <alignment horizontal="left"/>
    </xf>
    <xf numFmtId="0" fontId="31" fillId="0" borderId="77" xfId="40" applyFont="1" applyFill="1" applyBorder="1" applyAlignment="1">
      <alignment horizontal="left"/>
    </xf>
    <xf numFmtId="0" fontId="31" fillId="0" borderId="77" xfId="39" applyNumberFormat="1" applyFont="1" applyFill="1" applyBorder="1" applyAlignment="1" applyProtection="1">
      <alignment horizontal="left"/>
      <protection locked="0"/>
    </xf>
    <xf numFmtId="0" fontId="31" fillId="0" borderId="77" xfId="40" applyFont="1" applyBorder="1"/>
    <xf numFmtId="0" fontId="31" fillId="32" borderId="77" xfId="40" applyFont="1" applyFill="1" applyBorder="1" applyAlignment="1">
      <alignment horizontal="left"/>
    </xf>
    <xf numFmtId="0" fontId="31" fillId="31" borderId="77" xfId="40" applyFont="1" applyFill="1" applyBorder="1" applyAlignment="1">
      <alignment horizontal="left"/>
    </xf>
    <xf numFmtId="0" fontId="58" fillId="31" borderId="17" xfId="39" applyNumberFormat="1" applyFont="1" applyFill="1" applyBorder="1" applyAlignment="1" applyProtection="1">
      <alignment horizontal="center"/>
      <protection locked="0"/>
    </xf>
    <xf numFmtId="1" fontId="24" fillId="4" borderId="52" xfId="40" applyNumberFormat="1" applyFont="1" applyFill="1" applyBorder="1" applyAlignment="1" applyProtection="1">
      <alignment horizontal="center" vertical="center" shrinkToFit="1"/>
    </xf>
    <xf numFmtId="1" fontId="24" fillId="4" borderId="51" xfId="40" applyNumberFormat="1" applyFont="1" applyFill="1" applyBorder="1" applyAlignment="1" applyProtection="1">
      <alignment horizontal="center" vertical="center" shrinkToFit="1"/>
    </xf>
    <xf numFmtId="1" fontId="24" fillId="4" borderId="17" xfId="40" applyNumberFormat="1" applyFont="1" applyFill="1" applyBorder="1" applyAlignment="1" applyProtection="1">
      <alignment horizontal="center" vertical="center" shrinkToFit="1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0" fontId="24" fillId="4" borderId="10" xfId="40" applyFont="1" applyFill="1" applyBorder="1" applyAlignment="1" applyProtection="1">
      <alignment horizontal="center" textRotation="90"/>
    </xf>
    <xf numFmtId="0" fontId="38" fillId="4" borderId="159" xfId="40" applyFont="1" applyFill="1" applyBorder="1" applyAlignment="1" applyProtection="1">
      <alignment horizontal="center" textRotation="90" wrapText="1"/>
    </xf>
    <xf numFmtId="0" fontId="24" fillId="4" borderId="20" xfId="40" applyFont="1" applyFill="1" applyBorder="1" applyAlignment="1" applyProtection="1">
      <alignment horizontal="center" vertical="center"/>
    </xf>
    <xf numFmtId="0" fontId="24" fillId="4" borderId="19" xfId="40" applyFont="1" applyFill="1" applyBorder="1" applyAlignment="1" applyProtection="1">
      <alignment horizontal="center" vertical="center"/>
    </xf>
    <xf numFmtId="0" fontId="46" fillId="27" borderId="75" xfId="40" applyFont="1" applyFill="1" applyBorder="1" applyAlignment="1">
      <alignment horizontal="center" vertical="center" wrapText="1"/>
    </xf>
    <xf numFmtId="0" fontId="40" fillId="27" borderId="75" xfId="0" applyFont="1" applyFill="1" applyBorder="1" applyAlignment="1">
      <alignment vertical="center"/>
    </xf>
    <xf numFmtId="0" fontId="46" fillId="27" borderId="77" xfId="40" applyFont="1" applyFill="1" applyBorder="1" applyAlignment="1">
      <alignment horizontal="center" vertical="center" wrapText="1"/>
    </xf>
    <xf numFmtId="0" fontId="40" fillId="27" borderId="77" xfId="0" applyFont="1" applyFill="1" applyBorder="1" applyAlignment="1">
      <alignment horizontal="center" vertical="center" wrapText="1"/>
    </xf>
    <xf numFmtId="1" fontId="34" fillId="4" borderId="16" xfId="40" applyNumberFormat="1" applyFont="1" applyFill="1" applyBorder="1" applyAlignment="1" applyProtection="1">
      <alignment horizontal="left" vertical="center" shrinkToFit="1"/>
    </xf>
    <xf numFmtId="164" fontId="24" fillId="4" borderId="21" xfId="26" applyFont="1" applyFill="1" applyBorder="1" applyAlignment="1" applyProtection="1">
      <alignment horizontal="center" vertical="center"/>
    </xf>
    <xf numFmtId="0" fontId="22" fillId="4" borderId="88" xfId="40" applyFont="1" applyFill="1" applyBorder="1" applyAlignment="1" applyProtection="1">
      <alignment horizontal="center" vertical="center"/>
    </xf>
    <xf numFmtId="0" fontId="22" fillId="4" borderId="38" xfId="40" applyFont="1" applyFill="1" applyBorder="1" applyAlignment="1" applyProtection="1">
      <alignment horizontal="center" vertical="center"/>
    </xf>
    <xf numFmtId="0" fontId="22" fillId="4" borderId="89" xfId="40" applyFont="1" applyFill="1" applyBorder="1" applyAlignment="1" applyProtection="1">
      <alignment horizontal="center" vertical="center"/>
    </xf>
    <xf numFmtId="0" fontId="24" fillId="4" borderId="62" xfId="40" applyFont="1" applyFill="1" applyBorder="1" applyAlignment="1" applyProtection="1">
      <alignment horizontal="center" textRotation="90" wrapText="1"/>
    </xf>
    <xf numFmtId="0" fontId="24" fillId="4" borderId="27" xfId="40" applyFont="1" applyFill="1" applyBorder="1" applyAlignment="1" applyProtection="1">
      <alignment horizontal="center" textRotation="90" wrapText="1"/>
    </xf>
    <xf numFmtId="0" fontId="24" fillId="4" borderId="152" xfId="40" applyFont="1" applyFill="1" applyBorder="1" applyAlignment="1" applyProtection="1">
      <alignment horizontal="center" textRotation="90" wrapText="1"/>
    </xf>
    <xf numFmtId="0" fontId="24" fillId="4" borderId="63" xfId="40" applyFont="1" applyFill="1" applyBorder="1" applyAlignment="1" applyProtection="1">
      <alignment horizontal="center"/>
    </xf>
    <xf numFmtId="0" fontId="22" fillId="4" borderId="0" xfId="40" applyFont="1" applyFill="1" applyBorder="1" applyAlignment="1">
      <alignment horizontal="center" vertical="center"/>
    </xf>
    <xf numFmtId="0" fontId="22" fillId="4" borderId="66" xfId="40" applyFont="1" applyFill="1" applyBorder="1" applyAlignment="1">
      <alignment horizontal="center" vertical="center"/>
    </xf>
    <xf numFmtId="9" fontId="24" fillId="4" borderId="22" xfId="45" applyFont="1" applyFill="1" applyBorder="1" applyAlignment="1" applyProtection="1">
      <alignment horizontal="center" vertical="center"/>
    </xf>
    <xf numFmtId="9" fontId="24" fillId="4" borderId="158" xfId="45" applyFont="1" applyFill="1" applyBorder="1" applyAlignment="1" applyProtection="1">
      <alignment horizontal="center" vertical="center"/>
    </xf>
    <xf numFmtId="1" fontId="34" fillId="4" borderId="52" xfId="40" applyNumberFormat="1" applyFont="1" applyFill="1" applyBorder="1" applyAlignment="1" applyProtection="1">
      <alignment horizontal="left" vertical="center"/>
    </xf>
    <xf numFmtId="1" fontId="34" fillId="4" borderId="51" xfId="40" applyNumberFormat="1" applyFont="1" applyFill="1" applyBorder="1" applyAlignment="1" applyProtection="1">
      <alignment horizontal="left" vertical="center"/>
    </xf>
    <xf numFmtId="1" fontId="34" fillId="4" borderId="17" xfId="40" applyNumberFormat="1" applyFont="1" applyFill="1" applyBorder="1" applyAlignment="1" applyProtection="1">
      <alignment horizontal="left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165" fontId="24" fillId="4" borderId="22" xfId="26" applyNumberFormat="1" applyFont="1" applyFill="1" applyBorder="1" applyAlignment="1" applyProtection="1">
      <alignment horizontal="center" vertical="center"/>
    </xf>
    <xf numFmtId="165" fontId="24" fillId="4" borderId="158" xfId="26" applyNumberFormat="1" applyFont="1" applyFill="1" applyBorder="1" applyAlignment="1" applyProtection="1">
      <alignment horizontal="center" vertical="center"/>
    </xf>
    <xf numFmtId="0" fontId="24" fillId="4" borderId="72" xfId="40" applyFont="1" applyFill="1" applyBorder="1" applyAlignment="1" applyProtection="1">
      <alignment horizontal="center" vertical="center"/>
    </xf>
    <xf numFmtId="1" fontId="24" fillId="4" borderId="64" xfId="40" applyNumberFormat="1" applyFont="1" applyFill="1" applyBorder="1" applyAlignment="1" applyProtection="1">
      <alignment horizontal="center" vertical="center"/>
    </xf>
    <xf numFmtId="1" fontId="24" fillId="4" borderId="49" xfId="40" applyNumberFormat="1" applyFont="1" applyFill="1" applyBorder="1" applyAlignment="1" applyProtection="1">
      <alignment horizontal="center" vertical="center"/>
    </xf>
    <xf numFmtId="0" fontId="22" fillId="4" borderId="84" xfId="40" applyFont="1" applyFill="1" applyBorder="1" applyAlignment="1" applyProtection="1">
      <alignment horizontal="left" vertical="center" wrapText="1"/>
    </xf>
    <xf numFmtId="0" fontId="22" fillId="4" borderId="65" xfId="40" applyFont="1" applyFill="1" applyBorder="1" applyAlignment="1" applyProtection="1">
      <alignment horizontal="left" vertical="center" wrapText="1"/>
    </xf>
    <xf numFmtId="0" fontId="22" fillId="4" borderId="42" xfId="40" applyFont="1" applyFill="1" applyBorder="1" applyAlignment="1" applyProtection="1">
      <alignment horizontal="left" vertical="center" wrapText="1"/>
    </xf>
    <xf numFmtId="0" fontId="24" fillId="4" borderId="67" xfId="40" applyFont="1" applyFill="1" applyBorder="1" applyAlignment="1" applyProtection="1">
      <alignment horizontal="center"/>
    </xf>
    <xf numFmtId="0" fontId="23" fillId="0" borderId="0" xfId="40" applyFont="1" applyFill="1" applyBorder="1" applyAlignment="1" applyProtection="1">
      <alignment horizontal="center" vertical="center"/>
    </xf>
    <xf numFmtId="0" fontId="23" fillId="0" borderId="0" xfId="40" applyFont="1" applyFill="1" applyBorder="1" applyAlignment="1" applyProtection="1">
      <alignment horizontal="center" vertical="center"/>
      <protection locked="0"/>
    </xf>
    <xf numFmtId="0" fontId="24" fillId="4" borderId="68" xfId="40" applyFont="1" applyFill="1" applyBorder="1" applyAlignment="1" applyProtection="1">
      <alignment horizontal="center" vertical="center" textRotation="90"/>
    </xf>
    <xf numFmtId="0" fontId="25" fillId="4" borderId="69" xfId="40" applyFont="1" applyFill="1" applyBorder="1" applyAlignment="1" applyProtection="1">
      <alignment horizontal="center" vertical="center" textRotation="90"/>
    </xf>
    <xf numFmtId="0" fontId="26" fillId="4" borderId="70" xfId="40" applyFont="1" applyFill="1" applyBorder="1" applyAlignment="1" applyProtection="1">
      <alignment horizontal="center" vertical="center"/>
    </xf>
    <xf numFmtId="0" fontId="24" fillId="4" borderId="73" xfId="40" applyFont="1" applyFill="1" applyBorder="1" applyAlignment="1" applyProtection="1">
      <alignment horizontal="center"/>
    </xf>
    <xf numFmtId="0" fontId="24" fillId="4" borderId="71" xfId="40" applyFont="1" applyFill="1" applyBorder="1" applyAlignment="1" applyProtection="1">
      <alignment horizontal="center" vertical="center" wrapText="1"/>
    </xf>
    <xf numFmtId="0" fontId="22" fillId="4" borderId="14" xfId="40" applyFont="1" applyFill="1" applyBorder="1" applyAlignment="1">
      <alignment horizontal="center" vertical="center"/>
    </xf>
    <xf numFmtId="0" fontId="24" fillId="25" borderId="91" xfId="46" applyFont="1" applyFill="1" applyBorder="1" applyAlignment="1" applyProtection="1">
      <alignment horizontal="center" vertical="center" textRotation="90"/>
    </xf>
    <xf numFmtId="0" fontId="24" fillId="25" borderId="98" xfId="46" applyFont="1" applyFill="1" applyBorder="1" applyAlignment="1" applyProtection="1">
      <alignment horizontal="center" vertical="center" textRotation="90"/>
    </xf>
    <xf numFmtId="0" fontId="24" fillId="25" borderId="110" xfId="46" applyFont="1" applyFill="1" applyBorder="1" applyAlignment="1" applyProtection="1">
      <alignment horizontal="center" vertical="center" textRotation="90"/>
    </xf>
    <xf numFmtId="0" fontId="25" fillId="25" borderId="92" xfId="46" applyFont="1" applyFill="1" applyBorder="1" applyAlignment="1" applyProtection="1">
      <alignment horizontal="center" vertical="center" textRotation="90"/>
    </xf>
    <xf numFmtId="0" fontId="25" fillId="25" borderId="99" xfId="46" applyFont="1" applyFill="1" applyBorder="1" applyAlignment="1" applyProtection="1">
      <alignment horizontal="center" vertical="center" textRotation="90"/>
    </xf>
    <xf numFmtId="0" fontId="25" fillId="25" borderId="111" xfId="46" applyFont="1" applyFill="1" applyBorder="1" applyAlignment="1" applyProtection="1">
      <alignment horizontal="center" vertical="center" textRotation="90"/>
    </xf>
    <xf numFmtId="0" fontId="26" fillId="25" borderId="93" xfId="46" applyFont="1" applyFill="1" applyBorder="1" applyAlignment="1" applyProtection="1">
      <alignment horizontal="center" vertical="center"/>
    </xf>
    <xf numFmtId="0" fontId="26" fillId="25" borderId="0" xfId="46" applyFont="1" applyFill="1" applyBorder="1" applyAlignment="1" applyProtection="1">
      <alignment horizontal="center" vertical="center"/>
    </xf>
    <xf numFmtId="0" fontId="39" fillId="25" borderId="112" xfId="49" applyFill="1" applyBorder="1" applyAlignment="1" applyProtection="1">
      <alignment horizontal="center" vertical="center"/>
    </xf>
    <xf numFmtId="0" fontId="24" fillId="25" borderId="94" xfId="46" applyFont="1" applyFill="1" applyBorder="1" applyAlignment="1" applyProtection="1">
      <alignment horizontal="center" vertical="center" wrapText="1"/>
    </xf>
    <xf numFmtId="0" fontId="39" fillId="25" borderId="95" xfId="49" applyFill="1" applyBorder="1" applyAlignment="1" applyProtection="1">
      <alignment horizontal="center" vertical="center" wrapText="1"/>
    </xf>
    <xf numFmtId="0" fontId="40" fillId="25" borderId="77" xfId="46" applyFont="1" applyFill="1" applyBorder="1" applyAlignment="1" applyProtection="1">
      <alignment horizontal="center" vertical="center"/>
    </xf>
    <xf numFmtId="0" fontId="39" fillId="25" borderId="77" xfId="49" applyFill="1" applyBorder="1" applyAlignment="1" applyProtection="1">
      <alignment horizontal="center" vertical="center"/>
    </xf>
    <xf numFmtId="0" fontId="40" fillId="25" borderId="77" xfId="46" applyFont="1" applyFill="1" applyBorder="1" applyAlignment="1" applyProtection="1">
      <alignment horizontal="center" textRotation="90"/>
    </xf>
    <xf numFmtId="0" fontId="39" fillId="25" borderId="114" xfId="49" applyFill="1" applyBorder="1" applyAlignment="1" applyProtection="1">
      <alignment horizontal="center"/>
    </xf>
    <xf numFmtId="0" fontId="40" fillId="25" borderId="78" xfId="46" applyFont="1" applyFill="1" applyBorder="1" applyAlignment="1" applyProtection="1">
      <alignment horizontal="center" textRotation="90"/>
    </xf>
    <xf numFmtId="0" fontId="39" fillId="25" borderId="115" xfId="49" applyFill="1" applyBorder="1" applyAlignment="1" applyProtection="1">
      <alignment horizontal="center"/>
    </xf>
    <xf numFmtId="0" fontId="40" fillId="25" borderId="108" xfId="46" applyFont="1" applyFill="1" applyBorder="1" applyAlignment="1" applyProtection="1">
      <alignment horizontal="center" vertical="center"/>
    </xf>
    <xf numFmtId="0" fontId="40" fillId="25" borderId="75" xfId="46" applyFont="1" applyFill="1" applyBorder="1" applyAlignment="1" applyProtection="1">
      <alignment horizontal="center" vertical="center"/>
    </xf>
    <xf numFmtId="0" fontId="24" fillId="25" borderId="96" xfId="46" applyFont="1" applyFill="1" applyBorder="1" applyAlignment="1" applyProtection="1">
      <alignment horizontal="center" vertical="center"/>
    </xf>
    <xf numFmtId="0" fontId="22" fillId="0" borderId="93" xfId="49" applyFont="1" applyBorder="1" applyAlignment="1">
      <alignment horizontal="center" vertical="center"/>
    </xf>
    <xf numFmtId="0" fontId="22" fillId="0" borderId="97" xfId="49" applyFont="1" applyBorder="1" applyAlignment="1">
      <alignment horizontal="center" vertical="center"/>
    </xf>
    <xf numFmtId="0" fontId="22" fillId="0" borderId="105" xfId="49" applyFont="1" applyBorder="1" applyAlignment="1">
      <alignment horizontal="center" vertical="center"/>
    </xf>
    <xf numFmtId="0" fontId="22" fillId="0" borderId="106" xfId="49" applyFont="1" applyBorder="1" applyAlignment="1">
      <alignment horizontal="center" vertical="center"/>
    </xf>
    <xf numFmtId="0" fontId="22" fillId="0" borderId="107" xfId="49" applyFont="1" applyBorder="1" applyAlignment="1">
      <alignment horizontal="center" vertical="center"/>
    </xf>
    <xf numFmtId="0" fontId="40" fillId="25" borderId="103" xfId="46" applyFont="1" applyFill="1" applyBorder="1" applyAlignment="1" applyProtection="1">
      <alignment horizontal="center"/>
    </xf>
    <xf numFmtId="0" fontId="40" fillId="25" borderId="101" xfId="46" applyFont="1" applyFill="1" applyBorder="1" applyAlignment="1" applyProtection="1">
      <alignment horizontal="center"/>
    </xf>
    <xf numFmtId="0" fontId="40" fillId="25" borderId="104" xfId="46" applyFont="1" applyFill="1" applyBorder="1" applyAlignment="1" applyProtection="1">
      <alignment horizontal="center"/>
    </xf>
    <xf numFmtId="1" fontId="24" fillId="25" borderId="79" xfId="46" applyNumberFormat="1" applyFont="1" applyFill="1" applyBorder="1" applyAlignment="1" applyProtection="1">
      <alignment horizontal="center" vertical="center"/>
    </xf>
    <xf numFmtId="1" fontId="24" fillId="25" borderId="76" xfId="46" applyNumberFormat="1" applyFont="1" applyFill="1" applyBorder="1" applyAlignment="1" applyProtection="1">
      <alignment horizontal="center" vertical="center"/>
    </xf>
    <xf numFmtId="0" fontId="40" fillId="27" borderId="77" xfId="0" applyFont="1" applyFill="1" applyBorder="1" applyAlignment="1">
      <alignment vertical="center"/>
    </xf>
    <xf numFmtId="0" fontId="22" fillId="25" borderId="83" xfId="46" applyFont="1" applyFill="1" applyBorder="1" applyAlignment="1" applyProtection="1">
      <alignment horizontal="left" vertical="center" wrapText="1"/>
    </xf>
    <xf numFmtId="0" fontId="39" fillId="25" borderId="77" xfId="49" applyFill="1" applyBorder="1" applyAlignment="1" applyProtection="1">
      <alignment horizontal="left" vertical="center" wrapText="1"/>
    </xf>
    <xf numFmtId="0" fontId="40" fillId="25" borderId="86" xfId="46" applyFont="1" applyFill="1" applyBorder="1" applyAlignment="1" applyProtection="1">
      <alignment horizontal="center" textRotation="90"/>
    </xf>
    <xf numFmtId="0" fontId="39" fillId="25" borderId="118" xfId="49" applyFill="1" applyBorder="1" applyAlignment="1" applyProtection="1">
      <alignment horizontal="center"/>
    </xf>
    <xf numFmtId="0" fontId="40" fillId="25" borderId="109" xfId="46" applyFont="1" applyFill="1" applyBorder="1" applyAlignment="1" applyProtection="1">
      <alignment horizontal="center" textRotation="90"/>
    </xf>
    <xf numFmtId="0" fontId="39" fillId="25" borderId="117" xfId="49" applyFill="1" applyBorder="1" applyAlignment="1" applyProtection="1">
      <alignment horizontal="center"/>
    </xf>
    <xf numFmtId="0" fontId="37" fillId="25" borderId="106" xfId="46" applyFont="1" applyFill="1" applyBorder="1" applyAlignment="1">
      <alignment horizontal="center" vertical="center"/>
    </xf>
    <xf numFmtId="0" fontId="39" fillId="25" borderId="106" xfId="49" applyFill="1" applyBorder="1" applyAlignment="1">
      <alignment horizontal="center" vertical="center"/>
    </xf>
    <xf numFmtId="0" fontId="37" fillId="25" borderId="140" xfId="46" applyFont="1" applyFill="1" applyBorder="1" applyAlignment="1">
      <alignment horizontal="center" vertical="center"/>
    </xf>
    <xf numFmtId="0" fontId="39" fillId="25" borderId="140" xfId="49" applyFill="1" applyBorder="1" applyAlignment="1">
      <alignment horizontal="center" vertical="center"/>
    </xf>
    <xf numFmtId="0" fontId="23" fillId="0" borderId="0" xfId="46" applyFont="1" applyFill="1" applyBorder="1" applyAlignment="1" applyProtection="1">
      <alignment horizontal="center" vertical="center"/>
      <protection locked="0"/>
    </xf>
    <xf numFmtId="0" fontId="40" fillId="25" borderId="100" xfId="46" applyFont="1" applyFill="1" applyBorder="1" applyAlignment="1" applyProtection="1">
      <alignment horizontal="center"/>
    </xf>
    <xf numFmtId="0" fontId="40" fillId="25" borderId="102" xfId="46" applyFont="1" applyFill="1" applyBorder="1" applyAlignment="1" applyProtection="1">
      <alignment horizontal="center"/>
    </xf>
    <xf numFmtId="0" fontId="23" fillId="0" borderId="0" xfId="46" applyFont="1" applyFill="1" applyAlignment="1" applyProtection="1">
      <alignment horizontal="center" vertical="center"/>
    </xf>
    <xf numFmtId="0" fontId="43" fillId="4" borderId="141" xfId="40" applyFont="1" applyFill="1" applyBorder="1" applyAlignment="1" applyProtection="1">
      <alignment horizontal="center" vertical="center" textRotation="90" wrapText="1"/>
    </xf>
    <xf numFmtId="0" fontId="43" fillId="4" borderId="142" xfId="40" applyFont="1" applyFill="1" applyBorder="1" applyAlignment="1" applyProtection="1">
      <alignment horizontal="center" vertical="center" textRotation="90" wrapText="1"/>
    </xf>
    <xf numFmtId="0" fontId="34" fillId="25" borderId="106" xfId="50" applyFill="1" applyBorder="1" applyAlignment="1">
      <alignment horizontal="center" vertical="center"/>
    </xf>
    <xf numFmtId="0" fontId="34" fillId="25" borderId="140" xfId="50" applyFill="1" applyBorder="1" applyAlignment="1">
      <alignment horizontal="center" vertical="center"/>
    </xf>
    <xf numFmtId="0" fontId="34" fillId="25" borderId="77" xfId="50" applyFill="1" applyBorder="1" applyAlignment="1" applyProtection="1">
      <alignment horizontal="left" vertical="center" wrapText="1"/>
    </xf>
    <xf numFmtId="0" fontId="34" fillId="25" borderId="77" xfId="50" applyFill="1" applyBorder="1" applyAlignment="1" applyProtection="1">
      <alignment horizontal="center" vertical="center"/>
    </xf>
    <xf numFmtId="0" fontId="34" fillId="25" borderId="114" xfId="50" applyFill="1" applyBorder="1" applyAlignment="1" applyProtection="1">
      <alignment horizontal="center"/>
    </xf>
    <xf numFmtId="0" fontId="34" fillId="25" borderId="115" xfId="50" applyFill="1" applyBorder="1" applyAlignment="1" applyProtection="1">
      <alignment horizontal="center"/>
    </xf>
    <xf numFmtId="0" fontId="34" fillId="25" borderId="118" xfId="50" applyFill="1" applyBorder="1" applyAlignment="1" applyProtection="1">
      <alignment horizontal="center"/>
    </xf>
    <xf numFmtId="0" fontId="34" fillId="25" borderId="117" xfId="50" applyFill="1" applyBorder="1" applyAlignment="1" applyProtection="1">
      <alignment horizontal="center"/>
    </xf>
    <xf numFmtId="0" fontId="22" fillId="0" borderId="93" xfId="50" applyFont="1" applyBorder="1" applyAlignment="1">
      <alignment horizontal="center" vertical="center"/>
    </xf>
    <xf numFmtId="0" fontId="22" fillId="0" borderId="97" xfId="50" applyFont="1" applyBorder="1" applyAlignment="1">
      <alignment horizontal="center" vertical="center"/>
    </xf>
    <xf numFmtId="0" fontId="22" fillId="0" borderId="105" xfId="50" applyFont="1" applyBorder="1" applyAlignment="1">
      <alignment horizontal="center" vertical="center"/>
    </xf>
    <xf numFmtId="0" fontId="22" fillId="0" borderId="106" xfId="50" applyFont="1" applyBorder="1" applyAlignment="1">
      <alignment horizontal="center" vertical="center"/>
    </xf>
    <xf numFmtId="0" fontId="22" fillId="0" borderId="107" xfId="50" applyFont="1" applyBorder="1" applyAlignment="1">
      <alignment horizontal="center" vertical="center"/>
    </xf>
    <xf numFmtId="0" fontId="34" fillId="25" borderId="112" xfId="50" applyFill="1" applyBorder="1" applyAlignment="1" applyProtection="1">
      <alignment horizontal="center" vertical="center"/>
    </xf>
    <xf numFmtId="0" fontId="34" fillId="25" borderId="95" xfId="50" applyFill="1" applyBorder="1" applyAlignment="1" applyProtection="1">
      <alignment horizontal="center" vertical="center" wrapText="1"/>
    </xf>
    <xf numFmtId="0" fontId="22" fillId="0" borderId="172" xfId="40" applyFont="1" applyFill="1" applyBorder="1" applyAlignment="1" applyProtection="1">
      <protection locked="0"/>
    </xf>
    <xf numFmtId="0" fontId="50" fillId="0" borderId="167" xfId="0" applyFont="1" applyFill="1" applyBorder="1" applyAlignment="1">
      <alignment vertical="center"/>
    </xf>
    <xf numFmtId="0" fontId="50" fillId="0" borderId="78" xfId="0" applyFont="1" applyFill="1" applyBorder="1" applyAlignment="1">
      <alignment vertical="center"/>
    </xf>
    <xf numFmtId="0" fontId="22" fillId="0" borderId="147" xfId="40" applyFont="1" applyFill="1" applyBorder="1" applyAlignment="1" applyProtection="1">
      <protection locked="0"/>
    </xf>
    <xf numFmtId="0" fontId="58" fillId="0" borderId="79" xfId="40" applyFont="1" applyFill="1" applyBorder="1" applyAlignment="1" applyProtection="1">
      <alignment horizontal="center" vertical="center"/>
      <protection locked="0"/>
    </xf>
    <xf numFmtId="0" fontId="58" fillId="31" borderId="80" xfId="40" applyFont="1" applyFill="1" applyBorder="1" applyAlignment="1" applyProtection="1">
      <protection locked="0"/>
    </xf>
    <xf numFmtId="0" fontId="58" fillId="32" borderId="79" xfId="40" applyFont="1" applyFill="1" applyBorder="1" applyAlignment="1" applyProtection="1">
      <alignment horizontal="center" vertical="center"/>
      <protection locked="0"/>
    </xf>
    <xf numFmtId="0" fontId="58" fillId="32" borderId="74" xfId="40" applyFont="1" applyFill="1" applyBorder="1" applyAlignment="1" applyProtection="1">
      <alignment horizontal="center" vertical="center"/>
      <protection locked="0"/>
    </xf>
    <xf numFmtId="0" fontId="58" fillId="31" borderId="78" xfId="40" applyFont="1" applyFill="1" applyBorder="1" applyAlignment="1" applyProtection="1">
      <protection locked="0"/>
    </xf>
  </cellXfs>
  <cellStyles count="5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2 2 2" xfId="53"/>
    <cellStyle name="Normál 2 3" xfId="52"/>
    <cellStyle name="Normál 3" xfId="49"/>
    <cellStyle name="Normál 3 2" xfId="50"/>
    <cellStyle name="Normál 4" xfId="51"/>
    <cellStyle name="Normál_bsc_kep_terv_onkorm_szakir" xfId="39"/>
    <cellStyle name="Normál_H_B séma 0323" xfId="40"/>
    <cellStyle name="Normál_H_B séma 0323 2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~1\AppData\Local\Temp\Forray%20M&#225;solat%20eredetije8_f&#233;l&#233;ves_TANTERVIH&#193;L&#211;_Kat%20VezBSc%200204-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~1\AppData\Local\Temp\lerak_OVT_2020_02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  <sheetName val="Légvédelmi rakéta_SPEC "/>
    </sheetNames>
    <sheetDataSet>
      <sheetData sheetId="0">
        <row r="114">
          <cell r="D114">
            <v>11</v>
          </cell>
          <cell r="E114">
            <v>154</v>
          </cell>
          <cell r="F114">
            <v>21</v>
          </cell>
          <cell r="G114">
            <v>294</v>
          </cell>
          <cell r="H114">
            <v>29</v>
          </cell>
          <cell r="J114">
            <v>15</v>
          </cell>
          <cell r="K114">
            <v>210</v>
          </cell>
          <cell r="L114">
            <v>21</v>
          </cell>
          <cell r="M114">
            <v>304</v>
          </cell>
          <cell r="N114">
            <v>28</v>
          </cell>
          <cell r="P114">
            <v>14</v>
          </cell>
          <cell r="Q114">
            <v>196</v>
          </cell>
          <cell r="R114">
            <v>20</v>
          </cell>
          <cell r="S114">
            <v>288</v>
          </cell>
          <cell r="T114">
            <v>30</v>
          </cell>
          <cell r="V114">
            <v>19</v>
          </cell>
          <cell r="W114">
            <v>266</v>
          </cell>
          <cell r="X114">
            <v>17</v>
          </cell>
          <cell r="Y114">
            <v>238</v>
          </cell>
          <cell r="Z114">
            <v>32</v>
          </cell>
          <cell r="AB114">
            <v>8</v>
          </cell>
          <cell r="AC114">
            <v>112</v>
          </cell>
          <cell r="AD114">
            <v>14</v>
          </cell>
          <cell r="AE114">
            <v>196</v>
          </cell>
          <cell r="AF114">
            <v>18</v>
          </cell>
          <cell r="AH114">
            <v>3</v>
          </cell>
          <cell r="AI114">
            <v>42</v>
          </cell>
          <cell r="AJ114">
            <v>8</v>
          </cell>
          <cell r="AK114">
            <v>112</v>
          </cell>
          <cell r="AL114">
            <v>8</v>
          </cell>
          <cell r="AN114">
            <v>4</v>
          </cell>
          <cell r="AO114">
            <v>28</v>
          </cell>
          <cell r="AP114">
            <v>7</v>
          </cell>
          <cell r="AQ114">
            <v>70</v>
          </cell>
          <cell r="AR114">
            <v>10</v>
          </cell>
          <cell r="AT114">
            <v>1</v>
          </cell>
          <cell r="AU114">
            <v>14</v>
          </cell>
          <cell r="AV114">
            <v>21</v>
          </cell>
          <cell r="AW114">
            <v>310</v>
          </cell>
          <cell r="AX114">
            <v>16</v>
          </cell>
          <cell r="AZ114">
            <v>66</v>
          </cell>
          <cell r="BA114">
            <v>1050</v>
          </cell>
          <cell r="BB114">
            <v>100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</sheetNames>
    <sheetDataSet>
      <sheetData sheetId="0">
        <row r="114">
          <cell r="D114">
            <v>11</v>
          </cell>
          <cell r="E114">
            <v>154</v>
          </cell>
          <cell r="F114">
            <v>21</v>
          </cell>
          <cell r="G114">
            <v>294</v>
          </cell>
          <cell r="H114">
            <v>29</v>
          </cell>
          <cell r="J114">
            <v>15</v>
          </cell>
          <cell r="K114">
            <v>210</v>
          </cell>
          <cell r="L114">
            <v>21</v>
          </cell>
          <cell r="M114">
            <v>304</v>
          </cell>
          <cell r="N114">
            <v>28</v>
          </cell>
          <cell r="P114">
            <v>14</v>
          </cell>
          <cell r="Q114">
            <v>196</v>
          </cell>
          <cell r="R114">
            <v>20</v>
          </cell>
          <cell r="S114">
            <v>288</v>
          </cell>
          <cell r="T114">
            <v>30</v>
          </cell>
          <cell r="V114">
            <v>19</v>
          </cell>
          <cell r="W114">
            <v>266</v>
          </cell>
          <cell r="X114">
            <v>17</v>
          </cell>
          <cell r="Y114">
            <v>238</v>
          </cell>
          <cell r="Z114">
            <v>32</v>
          </cell>
          <cell r="AB114">
            <v>8</v>
          </cell>
          <cell r="AC114">
            <v>112</v>
          </cell>
          <cell r="AD114">
            <v>14</v>
          </cell>
          <cell r="AE114">
            <v>196</v>
          </cell>
          <cell r="AF114">
            <v>18</v>
          </cell>
          <cell r="AH114">
            <v>3</v>
          </cell>
          <cell r="AI114">
            <v>42</v>
          </cell>
          <cell r="AJ114">
            <v>8</v>
          </cell>
          <cell r="AK114">
            <v>112</v>
          </cell>
          <cell r="AL114">
            <v>8</v>
          </cell>
          <cell r="AN114">
            <v>4</v>
          </cell>
          <cell r="AO114">
            <v>28</v>
          </cell>
          <cell r="AP114">
            <v>7</v>
          </cell>
          <cell r="AQ114">
            <v>70</v>
          </cell>
          <cell r="AR114">
            <v>10</v>
          </cell>
          <cell r="AT114">
            <v>1</v>
          </cell>
          <cell r="AU114">
            <v>14</v>
          </cell>
          <cell r="AV114">
            <v>21</v>
          </cell>
          <cell r="AW114">
            <v>310</v>
          </cell>
          <cell r="AX114">
            <v>16</v>
          </cell>
          <cell r="AZ114">
            <v>66</v>
          </cell>
          <cell r="BA114">
            <v>1050</v>
          </cell>
          <cell r="BB114">
            <v>101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</sheetPr>
  <dimension ref="A1:BG301"/>
  <sheetViews>
    <sheetView tabSelected="1" zoomScale="86" zoomScaleNormal="86" zoomScaleSheetLayoutView="75" zoomScalePageLayoutView="90" workbookViewId="0">
      <pane xSplit="10" ySplit="9" topLeftCell="K43" activePane="bottomRight" state="frozen"/>
      <selection pane="topRight" activeCell="K1" sqref="K1"/>
      <selection pane="bottomLeft" activeCell="A10" sqref="A10"/>
      <selection pane="bottomRight" activeCell="A35" sqref="A35:A36"/>
    </sheetView>
  </sheetViews>
  <sheetFormatPr defaultColWidth="10.6640625" defaultRowHeight="15.75"/>
  <cols>
    <col min="1" max="1" width="17.1640625" style="1" customWidth="1"/>
    <col min="2" max="2" width="7.1640625" style="105" customWidth="1"/>
    <col min="3" max="3" width="63.6640625" style="105" customWidth="1"/>
    <col min="4" max="4" width="6.83203125" style="102" customWidth="1"/>
    <col min="5" max="5" width="7.5" style="102" customWidth="1"/>
    <col min="6" max="6" width="4.5" style="102" customWidth="1"/>
    <col min="7" max="7" width="7.5" style="102" customWidth="1"/>
    <col min="8" max="8" width="6" style="102" customWidth="1"/>
    <col min="9" max="9" width="6.33203125" style="102" customWidth="1"/>
    <col min="10" max="10" width="4.5" style="102" customWidth="1"/>
    <col min="11" max="11" width="7.5" style="102" customWidth="1"/>
    <col min="12" max="12" width="4.5" style="102" customWidth="1"/>
    <col min="13" max="13" width="7.5" style="102" customWidth="1"/>
    <col min="14" max="15" width="6" style="102" customWidth="1"/>
    <col min="16" max="16" width="4.5" style="102" customWidth="1"/>
    <col min="17" max="17" width="7.5" style="102" customWidth="1"/>
    <col min="18" max="18" width="4.5" style="102" customWidth="1"/>
    <col min="19" max="19" width="7.5" style="102" customWidth="1"/>
    <col min="20" max="21" width="6" style="102" customWidth="1"/>
    <col min="22" max="22" width="4.5" style="102" customWidth="1"/>
    <col min="23" max="23" width="7.5" style="102" customWidth="1"/>
    <col min="24" max="24" width="4.5" style="102" customWidth="1"/>
    <col min="25" max="25" width="7.5" style="102" customWidth="1"/>
    <col min="26" max="27" width="6" style="102" customWidth="1"/>
    <col min="28" max="28" width="4.5" style="102" customWidth="1"/>
    <col min="29" max="29" width="7.5" style="102" customWidth="1"/>
    <col min="30" max="30" width="4.5" style="102" customWidth="1"/>
    <col min="31" max="31" width="7.5" style="102" customWidth="1"/>
    <col min="32" max="33" width="6" style="102" customWidth="1"/>
    <col min="34" max="34" width="5.6640625" style="102" customWidth="1"/>
    <col min="35" max="35" width="7.5" style="102" customWidth="1"/>
    <col min="36" max="36" width="5.83203125" style="102" customWidth="1"/>
    <col min="37" max="37" width="8.1640625" style="102" bestFit="1" customWidth="1"/>
    <col min="38" max="40" width="5.83203125" style="102" customWidth="1"/>
    <col min="41" max="41" width="8.1640625" style="102" bestFit="1" customWidth="1"/>
    <col min="42" max="42" width="6.5" style="102" customWidth="1"/>
    <col min="43" max="43" width="8.1640625" style="102" bestFit="1" customWidth="1"/>
    <col min="44" max="46" width="5.83203125" style="102" customWidth="1"/>
    <col min="47" max="47" width="8.1640625" style="102" bestFit="1" customWidth="1"/>
    <col min="48" max="48" width="5.83203125" style="102" customWidth="1"/>
    <col min="49" max="49" width="8.1640625" style="102" bestFit="1" customWidth="1"/>
    <col min="50" max="52" width="6.5" style="102" bestFit="1" customWidth="1"/>
    <col min="53" max="53" width="8.1640625" style="102" bestFit="1" customWidth="1"/>
    <col min="54" max="54" width="6.5" style="102" bestFit="1" customWidth="1"/>
    <col min="55" max="55" width="8.1640625" style="102" bestFit="1" customWidth="1"/>
    <col min="56" max="56" width="6.5" style="102" bestFit="1" customWidth="1"/>
    <col min="57" max="57" width="10.33203125" style="102" customWidth="1"/>
    <col min="58" max="58" width="39.5" style="2" customWidth="1"/>
    <col min="59" max="59" width="31.6640625" style="2" bestFit="1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  <c r="AS1" s="481"/>
      <c r="AT1" s="481"/>
      <c r="AU1" s="481"/>
      <c r="AV1" s="481"/>
      <c r="AW1" s="481"/>
      <c r="AX1" s="481"/>
      <c r="AY1" s="481"/>
      <c r="AZ1" s="481"/>
      <c r="BA1" s="481"/>
      <c r="BB1" s="481"/>
      <c r="BC1" s="481"/>
      <c r="BD1" s="481"/>
      <c r="BE1" s="481"/>
    </row>
    <row r="2" spans="1:59" ht="23.25">
      <c r="A2" s="482" t="s">
        <v>102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1.95" customHeight="1">
      <c r="A3" s="482" t="s">
        <v>627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</row>
    <row r="4" spans="1:59" ht="21.95" customHeight="1" thickBot="1">
      <c r="A4" s="481" t="s">
        <v>103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1"/>
      <c r="AF4" s="481"/>
      <c r="AG4" s="481"/>
      <c r="AH4" s="481"/>
      <c r="AI4" s="481"/>
      <c r="AJ4" s="481"/>
      <c r="AK4" s="481"/>
      <c r="AL4" s="481"/>
      <c r="AM4" s="481"/>
      <c r="AN4" s="481"/>
      <c r="AO4" s="481"/>
      <c r="AP4" s="481"/>
      <c r="AQ4" s="481"/>
      <c r="AR4" s="481"/>
      <c r="AS4" s="481"/>
      <c r="AT4" s="481"/>
      <c r="AU4" s="481"/>
      <c r="AV4" s="481"/>
      <c r="AW4" s="481"/>
      <c r="AX4" s="481"/>
      <c r="AY4" s="481"/>
      <c r="AZ4" s="481"/>
      <c r="BA4" s="481"/>
      <c r="BB4" s="481"/>
      <c r="BC4" s="481"/>
      <c r="BD4" s="481"/>
      <c r="BE4" s="481"/>
    </row>
    <row r="5" spans="1:59" ht="15.75" customHeight="1" thickTop="1" thickBot="1">
      <c r="A5" s="483" t="s">
        <v>1</v>
      </c>
      <c r="B5" s="484" t="s">
        <v>2</v>
      </c>
      <c r="C5" s="485" t="s">
        <v>3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487" t="s">
        <v>4</v>
      </c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74" t="s">
        <v>5</v>
      </c>
      <c r="BA5" s="474"/>
      <c r="BB5" s="474"/>
      <c r="BC5" s="474"/>
      <c r="BD5" s="474"/>
      <c r="BE5" s="474"/>
      <c r="BF5" s="449" t="s">
        <v>51</v>
      </c>
      <c r="BG5" s="451" t="s">
        <v>52</v>
      </c>
    </row>
    <row r="6" spans="1:59" ht="15.75" customHeight="1" thickTop="1" thickBot="1">
      <c r="A6" s="483"/>
      <c r="B6" s="484"/>
      <c r="C6" s="485"/>
      <c r="D6" s="480" t="s">
        <v>6</v>
      </c>
      <c r="E6" s="480"/>
      <c r="F6" s="480"/>
      <c r="G6" s="480"/>
      <c r="H6" s="480"/>
      <c r="I6" s="480"/>
      <c r="J6" s="461" t="s">
        <v>7</v>
      </c>
      <c r="K6" s="461"/>
      <c r="L6" s="461"/>
      <c r="M6" s="461"/>
      <c r="N6" s="461"/>
      <c r="O6" s="461"/>
      <c r="P6" s="480" t="s">
        <v>8</v>
      </c>
      <c r="Q6" s="480"/>
      <c r="R6" s="480"/>
      <c r="S6" s="480"/>
      <c r="T6" s="480"/>
      <c r="U6" s="480"/>
      <c r="V6" s="461" t="s">
        <v>9</v>
      </c>
      <c r="W6" s="461"/>
      <c r="X6" s="461"/>
      <c r="Y6" s="461"/>
      <c r="Z6" s="461"/>
      <c r="AA6" s="461"/>
      <c r="AB6" s="480" t="s">
        <v>10</v>
      </c>
      <c r="AC6" s="480"/>
      <c r="AD6" s="480"/>
      <c r="AE6" s="480"/>
      <c r="AF6" s="480"/>
      <c r="AG6" s="480"/>
      <c r="AH6" s="486" t="s">
        <v>11</v>
      </c>
      <c r="AI6" s="486"/>
      <c r="AJ6" s="486"/>
      <c r="AK6" s="486"/>
      <c r="AL6" s="486"/>
      <c r="AM6" s="486"/>
      <c r="AN6" s="480" t="s">
        <v>37</v>
      </c>
      <c r="AO6" s="480"/>
      <c r="AP6" s="480"/>
      <c r="AQ6" s="480"/>
      <c r="AR6" s="480"/>
      <c r="AS6" s="480"/>
      <c r="AT6" s="461" t="s">
        <v>38</v>
      </c>
      <c r="AU6" s="461"/>
      <c r="AV6" s="461"/>
      <c r="AW6" s="461"/>
      <c r="AX6" s="461"/>
      <c r="AY6" s="461"/>
      <c r="AZ6" s="474"/>
      <c r="BA6" s="474"/>
      <c r="BB6" s="474"/>
      <c r="BC6" s="474"/>
      <c r="BD6" s="474"/>
      <c r="BE6" s="474"/>
      <c r="BF6" s="450"/>
      <c r="BG6" s="452"/>
    </row>
    <row r="7" spans="1:59" ht="15.75" customHeight="1" thickTop="1" thickBot="1">
      <c r="A7" s="483"/>
      <c r="B7" s="484"/>
      <c r="C7" s="485"/>
      <c r="D7" s="447" t="s">
        <v>12</v>
      </c>
      <c r="E7" s="447"/>
      <c r="F7" s="448" t="s">
        <v>13</v>
      </c>
      <c r="G7" s="448"/>
      <c r="H7" s="445" t="s">
        <v>14</v>
      </c>
      <c r="I7" s="458" t="s">
        <v>49</v>
      </c>
      <c r="J7" s="447" t="s">
        <v>12</v>
      </c>
      <c r="K7" s="447"/>
      <c r="L7" s="448" t="s">
        <v>13</v>
      </c>
      <c r="M7" s="448"/>
      <c r="N7" s="445" t="s">
        <v>14</v>
      </c>
      <c r="O7" s="459" t="s">
        <v>50</v>
      </c>
      <c r="P7" s="447" t="s">
        <v>12</v>
      </c>
      <c r="Q7" s="447"/>
      <c r="R7" s="448" t="s">
        <v>13</v>
      </c>
      <c r="S7" s="448"/>
      <c r="T7" s="445" t="s">
        <v>14</v>
      </c>
      <c r="U7" s="459" t="s">
        <v>50</v>
      </c>
      <c r="V7" s="447" t="s">
        <v>12</v>
      </c>
      <c r="W7" s="447"/>
      <c r="X7" s="448" t="s">
        <v>13</v>
      </c>
      <c r="Y7" s="448"/>
      <c r="Z7" s="445" t="s">
        <v>14</v>
      </c>
      <c r="AA7" s="458" t="s">
        <v>50</v>
      </c>
      <c r="AB7" s="447" t="s">
        <v>12</v>
      </c>
      <c r="AC7" s="447"/>
      <c r="AD7" s="448" t="s">
        <v>13</v>
      </c>
      <c r="AE7" s="448"/>
      <c r="AF7" s="445" t="s">
        <v>14</v>
      </c>
      <c r="AG7" s="458" t="s">
        <v>50</v>
      </c>
      <c r="AH7" s="447" t="s">
        <v>12</v>
      </c>
      <c r="AI7" s="447"/>
      <c r="AJ7" s="448" t="s">
        <v>13</v>
      </c>
      <c r="AK7" s="448"/>
      <c r="AL7" s="445" t="s">
        <v>14</v>
      </c>
      <c r="AM7" s="458" t="s">
        <v>50</v>
      </c>
      <c r="AN7" s="447" t="s">
        <v>12</v>
      </c>
      <c r="AO7" s="447"/>
      <c r="AP7" s="448" t="s">
        <v>13</v>
      </c>
      <c r="AQ7" s="448"/>
      <c r="AR7" s="445" t="s">
        <v>14</v>
      </c>
      <c r="AS7" s="458" t="s">
        <v>50</v>
      </c>
      <c r="AT7" s="447" t="s">
        <v>12</v>
      </c>
      <c r="AU7" s="447"/>
      <c r="AV7" s="448" t="s">
        <v>13</v>
      </c>
      <c r="AW7" s="448"/>
      <c r="AX7" s="445" t="s">
        <v>14</v>
      </c>
      <c r="AY7" s="458" t="s">
        <v>49</v>
      </c>
      <c r="AZ7" s="447" t="s">
        <v>12</v>
      </c>
      <c r="BA7" s="447"/>
      <c r="BB7" s="448" t="s">
        <v>13</v>
      </c>
      <c r="BC7" s="448"/>
      <c r="BD7" s="445" t="s">
        <v>14</v>
      </c>
      <c r="BE7" s="446" t="s">
        <v>47</v>
      </c>
      <c r="BF7" s="450"/>
      <c r="BG7" s="452"/>
    </row>
    <row r="8" spans="1:59" ht="80.099999999999994" customHeight="1" thickTop="1" thickBot="1">
      <c r="A8" s="483"/>
      <c r="B8" s="484"/>
      <c r="C8" s="485"/>
      <c r="D8" s="76" t="s">
        <v>27</v>
      </c>
      <c r="E8" s="110" t="s">
        <v>28</v>
      </c>
      <c r="F8" s="78" t="s">
        <v>27</v>
      </c>
      <c r="G8" s="110" t="s">
        <v>28</v>
      </c>
      <c r="H8" s="445"/>
      <c r="I8" s="458"/>
      <c r="J8" s="76" t="s">
        <v>27</v>
      </c>
      <c r="K8" s="110" t="s">
        <v>28</v>
      </c>
      <c r="L8" s="78" t="s">
        <v>27</v>
      </c>
      <c r="M8" s="110" t="s">
        <v>28</v>
      </c>
      <c r="N8" s="445"/>
      <c r="O8" s="460"/>
      <c r="P8" s="76" t="s">
        <v>27</v>
      </c>
      <c r="Q8" s="77" t="s">
        <v>28</v>
      </c>
      <c r="R8" s="78" t="s">
        <v>27</v>
      </c>
      <c r="S8" s="77" t="s">
        <v>28</v>
      </c>
      <c r="T8" s="445"/>
      <c r="U8" s="460"/>
      <c r="V8" s="76" t="s">
        <v>27</v>
      </c>
      <c r="W8" s="77" t="s">
        <v>28</v>
      </c>
      <c r="X8" s="78" t="s">
        <v>27</v>
      </c>
      <c r="Y8" s="77" t="s">
        <v>28</v>
      </c>
      <c r="Z8" s="445"/>
      <c r="AA8" s="458"/>
      <c r="AB8" s="76" t="s">
        <v>27</v>
      </c>
      <c r="AC8" s="77" t="s">
        <v>28</v>
      </c>
      <c r="AD8" s="78" t="s">
        <v>27</v>
      </c>
      <c r="AE8" s="77" t="s">
        <v>28</v>
      </c>
      <c r="AF8" s="445"/>
      <c r="AG8" s="458"/>
      <c r="AH8" s="76" t="s">
        <v>27</v>
      </c>
      <c r="AI8" s="77" t="s">
        <v>28</v>
      </c>
      <c r="AJ8" s="78" t="s">
        <v>27</v>
      </c>
      <c r="AK8" s="77" t="s">
        <v>28</v>
      </c>
      <c r="AL8" s="445"/>
      <c r="AM8" s="458"/>
      <c r="AN8" s="76" t="s">
        <v>27</v>
      </c>
      <c r="AO8" s="77" t="s">
        <v>28</v>
      </c>
      <c r="AP8" s="78" t="s">
        <v>27</v>
      </c>
      <c r="AQ8" s="77" t="s">
        <v>28</v>
      </c>
      <c r="AR8" s="445"/>
      <c r="AS8" s="458"/>
      <c r="AT8" s="76" t="s">
        <v>27</v>
      </c>
      <c r="AU8" s="77" t="s">
        <v>28</v>
      </c>
      <c r="AV8" s="78" t="s">
        <v>27</v>
      </c>
      <c r="AW8" s="77" t="s">
        <v>28</v>
      </c>
      <c r="AX8" s="445"/>
      <c r="AY8" s="458"/>
      <c r="AZ8" s="76" t="s">
        <v>27</v>
      </c>
      <c r="BA8" s="224" t="s">
        <v>28</v>
      </c>
      <c r="BB8" s="78" t="s">
        <v>27</v>
      </c>
      <c r="BC8" s="224" t="s">
        <v>28</v>
      </c>
      <c r="BD8" s="445"/>
      <c r="BE8" s="446"/>
      <c r="BF8" s="450"/>
      <c r="BG8" s="452"/>
    </row>
    <row r="9" spans="1:59" s="5" customFormat="1" ht="15.75" customHeight="1">
      <c r="A9" s="3"/>
      <c r="B9" s="4"/>
      <c r="C9" s="233" t="s">
        <v>63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79"/>
      <c r="BA9" s="235" t="str">
        <f>IF(AZ9=0,"",AZ9)</f>
        <v/>
      </c>
      <c r="BB9" s="235"/>
      <c r="BC9" s="235"/>
      <c r="BD9" s="235"/>
      <c r="BE9" s="236"/>
      <c r="BF9" s="279"/>
      <c r="BG9" s="263"/>
    </row>
    <row r="10" spans="1:59" s="67" customFormat="1" ht="15.75" customHeight="1">
      <c r="A10" s="53" t="s">
        <v>390</v>
      </c>
      <c r="B10" s="54" t="s">
        <v>15</v>
      </c>
      <c r="C10" s="55" t="s">
        <v>476</v>
      </c>
      <c r="D10" s="113"/>
      <c r="E10" s="6" t="str">
        <f t="shared" ref="E10" si="0">IF(D10*14=0,"",D10*14)</f>
        <v/>
      </c>
      <c r="F10" s="113">
        <v>8</v>
      </c>
      <c r="G10" s="6">
        <v>180</v>
      </c>
      <c r="H10" s="113">
        <v>8</v>
      </c>
      <c r="I10" s="114" t="s">
        <v>75</v>
      </c>
      <c r="J10" s="60"/>
      <c r="K10" s="6" t="str">
        <f t="shared" ref="K10:K53" si="1">IF(J10*14=0,"",J10*14)</f>
        <v/>
      </c>
      <c r="L10" s="59"/>
      <c r="M10" s="6" t="str">
        <f t="shared" ref="M10:M34" si="2">IF(L10*14=0,"",L10*14)</f>
        <v/>
      </c>
      <c r="N10" s="59"/>
      <c r="O10" s="63"/>
      <c r="P10" s="59"/>
      <c r="Q10" s="6" t="str">
        <f t="shared" ref="Q10:Q34" si="3">IF(P10*14=0,"",P10*14)</f>
        <v/>
      </c>
      <c r="R10" s="59"/>
      <c r="S10" s="6" t="str">
        <f t="shared" ref="S10:S32" si="4">IF(R10*14=0,"",R10*14)</f>
        <v/>
      </c>
      <c r="T10" s="59"/>
      <c r="U10" s="62"/>
      <c r="V10" s="60"/>
      <c r="W10" s="6" t="str">
        <f t="shared" ref="W10:W34" si="5">IF(V10*14=0,"",V10*14)</f>
        <v/>
      </c>
      <c r="X10" s="59"/>
      <c r="Y10" s="6" t="str">
        <f t="shared" ref="Y10:Y34" si="6">IF(X10*14=0,"",X10*14)</f>
        <v/>
      </c>
      <c r="Z10" s="59"/>
      <c r="AA10" s="63"/>
      <c r="AB10" s="59"/>
      <c r="AC10" s="6" t="str">
        <f t="shared" ref="AC10:AC36" si="7">IF(AB10*14=0,"",AB10*14)</f>
        <v/>
      </c>
      <c r="AD10" s="59"/>
      <c r="AE10" s="6" t="str">
        <f t="shared" ref="AE10:AE36" si="8">IF(AD10*14=0,"",AD10*14)</f>
        <v/>
      </c>
      <c r="AF10" s="59"/>
      <c r="AG10" s="62"/>
      <c r="AH10" s="60"/>
      <c r="AI10" s="6" t="str">
        <f t="shared" ref="AI10:AI36" si="9">IF(AH10*14=0,"",AH10*14)</f>
        <v/>
      </c>
      <c r="AJ10" s="59"/>
      <c r="AK10" s="6" t="str">
        <f t="shared" ref="AK10:AK36" si="10">IF(AJ10*14=0,"",AJ10*14)</f>
        <v/>
      </c>
      <c r="AL10" s="59"/>
      <c r="AM10" s="63"/>
      <c r="AN10" s="60"/>
      <c r="AO10" s="6" t="str">
        <f t="shared" ref="AO10:AO36" si="11">IF(AN10*14=0,"",AN10*14)</f>
        <v/>
      </c>
      <c r="AP10" s="61"/>
      <c r="AQ10" s="6" t="str">
        <f t="shared" ref="AQ10:AQ36" si="12">IF(AP10*14=0,"",AP10*14)</f>
        <v/>
      </c>
      <c r="AR10" s="61"/>
      <c r="AS10" s="64"/>
      <c r="AT10" s="59"/>
      <c r="AU10" s="6" t="str">
        <f t="shared" ref="AU10:AU36" si="13">IF(AT10*14=0,"",AT10*14)</f>
        <v/>
      </c>
      <c r="AV10" s="59"/>
      <c r="AW10" s="6" t="str">
        <f t="shared" ref="AW10:AW36" si="14">IF(AV10*14=0,"",AV10*14)</f>
        <v/>
      </c>
      <c r="AX10" s="59"/>
      <c r="AY10" s="59"/>
      <c r="AZ10" s="8" t="str">
        <f t="shared" ref="AZ10:AZ29" si="15">IF(D10+J10+P10+V10+AB10+AH10+AN10+AT10=0,"",D10+J10+P10+V10+AB10+AH10+AN10+AT10)</f>
        <v/>
      </c>
      <c r="BA10" s="6" t="str">
        <f t="shared" ref="BA10:BA36" si="16">IF((D10+J10+P10+V10+AB10+AH10+AN10+AT10)*14=0,"",(D10+J10+P10+V10+AB10+AH10+AN10+AT10)*14)</f>
        <v/>
      </c>
      <c r="BB10" s="9">
        <f t="shared" ref="BB10:BB29" si="17">IF(F10+L10+R10+X10+AD10+AJ10+AP10+AV10=0,"",F10+L10+R10+X10+AD10+AJ10+AP10+AV10)</f>
        <v>8</v>
      </c>
      <c r="BC10" s="6">
        <f t="shared" ref="BC10:BC36" si="18">IF((L10+F10+R10+X10+AD10+AJ10+AP10+AV10)*14=0,"",(L10+F10+R10+X10+AD10+AJ10+AP10+AV10)*14)</f>
        <v>112</v>
      </c>
      <c r="BD10" s="9">
        <f t="shared" ref="BD10:BD29" si="19">IF(N10+H10+T10+Z10+AF10+AL10+AR10+AX10=0,"",N10+H10+T10+Z10+AF10+AL10+AR10+AX10)</f>
        <v>8</v>
      </c>
      <c r="BE10" s="10">
        <f t="shared" ref="BE10:BE29" si="20">IF(D10+F10+L10+J10+P10+R10+V10+X10+AB10+AD10+AH10+AJ10+AN10+AP10+AT10+AV10=0,"",D10+F10+L10+J10+P10+R10+V10+X10+AB10+AD10+AH10+AJ10+AN10+AP10+AT10+AV10)</f>
        <v>8</v>
      </c>
      <c r="BF10" s="279" t="s">
        <v>434</v>
      </c>
      <c r="BG10" s="328"/>
    </row>
    <row r="11" spans="1:59" s="67" customFormat="1" ht="15.75" customHeight="1">
      <c r="A11" s="53" t="s">
        <v>641</v>
      </c>
      <c r="B11" s="54" t="s">
        <v>15</v>
      </c>
      <c r="C11" s="559" t="s">
        <v>671</v>
      </c>
      <c r="D11" s="113"/>
      <c r="E11" s="6" t="str">
        <f t="shared" ref="E11:E34" si="21">IF(D11*14=0,"",D11*14)</f>
        <v/>
      </c>
      <c r="F11" s="113">
        <v>4</v>
      </c>
      <c r="G11" s="6">
        <v>60</v>
      </c>
      <c r="H11" s="113">
        <v>3</v>
      </c>
      <c r="I11" s="114" t="s">
        <v>75</v>
      </c>
      <c r="J11" s="60"/>
      <c r="K11" s="6"/>
      <c r="L11" s="59"/>
      <c r="M11" s="6"/>
      <c r="N11" s="59"/>
      <c r="O11" s="63"/>
      <c r="P11" s="59"/>
      <c r="Q11" s="6"/>
      <c r="R11" s="59"/>
      <c r="S11" s="6"/>
      <c r="T11" s="59"/>
      <c r="U11" s="62"/>
      <c r="V11" s="60"/>
      <c r="W11" s="6"/>
      <c r="X11" s="59"/>
      <c r="Y11" s="6"/>
      <c r="Z11" s="59"/>
      <c r="AA11" s="63"/>
      <c r="AB11" s="59"/>
      <c r="AC11" s="6"/>
      <c r="AD11" s="59"/>
      <c r="AE11" s="6"/>
      <c r="AF11" s="59"/>
      <c r="AG11" s="62"/>
      <c r="AH11" s="60"/>
      <c r="AI11" s="6"/>
      <c r="AJ11" s="59"/>
      <c r="AK11" s="6"/>
      <c r="AL11" s="59"/>
      <c r="AM11" s="63"/>
      <c r="AN11" s="60"/>
      <c r="AO11" s="6"/>
      <c r="AP11" s="61"/>
      <c r="AQ11" s="6"/>
      <c r="AR11" s="61"/>
      <c r="AS11" s="64"/>
      <c r="AT11" s="59"/>
      <c r="AU11" s="6"/>
      <c r="AV11" s="59"/>
      <c r="AW11" s="6"/>
      <c r="AX11" s="59"/>
      <c r="AY11" s="59"/>
      <c r="AZ11" s="8" t="str">
        <f t="shared" si="15"/>
        <v/>
      </c>
      <c r="BA11" s="6" t="str">
        <f t="shared" si="16"/>
        <v/>
      </c>
      <c r="BB11" s="9">
        <f t="shared" si="17"/>
        <v>4</v>
      </c>
      <c r="BC11" s="6">
        <f t="shared" si="18"/>
        <v>56</v>
      </c>
      <c r="BD11" s="9">
        <f t="shared" si="19"/>
        <v>3</v>
      </c>
      <c r="BE11" s="10">
        <f t="shared" si="20"/>
        <v>4</v>
      </c>
      <c r="BF11" s="279"/>
      <c r="BG11" s="328"/>
    </row>
    <row r="12" spans="1:59" s="67" customFormat="1" ht="15.75" customHeight="1">
      <c r="A12" s="53" t="s">
        <v>642</v>
      </c>
      <c r="B12" s="54" t="s">
        <v>15</v>
      </c>
      <c r="C12" s="559" t="s">
        <v>643</v>
      </c>
      <c r="D12" s="113"/>
      <c r="E12" s="6" t="str">
        <f t="shared" si="21"/>
        <v/>
      </c>
      <c r="F12" s="113">
        <v>5</v>
      </c>
      <c r="G12" s="6">
        <v>90</v>
      </c>
      <c r="H12" s="113">
        <v>5</v>
      </c>
      <c r="I12" s="114" t="s">
        <v>75</v>
      </c>
      <c r="J12" s="60"/>
      <c r="K12" s="6" t="str">
        <f t="shared" si="1"/>
        <v/>
      </c>
      <c r="L12" s="59"/>
      <c r="M12" s="6" t="str">
        <f t="shared" si="2"/>
        <v/>
      </c>
      <c r="N12" s="59"/>
      <c r="O12" s="63"/>
      <c r="P12" s="59"/>
      <c r="Q12" s="6" t="str">
        <f t="shared" si="3"/>
        <v/>
      </c>
      <c r="R12" s="59"/>
      <c r="S12" s="6" t="str">
        <f t="shared" si="4"/>
        <v/>
      </c>
      <c r="T12" s="59"/>
      <c r="U12" s="62"/>
      <c r="V12" s="60"/>
      <c r="W12" s="6" t="str">
        <f t="shared" si="5"/>
        <v/>
      </c>
      <c r="X12" s="59"/>
      <c r="Y12" s="6" t="str">
        <f t="shared" si="6"/>
        <v/>
      </c>
      <c r="Z12" s="59"/>
      <c r="AA12" s="63"/>
      <c r="AB12" s="59"/>
      <c r="AC12" s="6" t="str">
        <f t="shared" si="7"/>
        <v/>
      </c>
      <c r="AD12" s="59"/>
      <c r="AE12" s="6" t="str">
        <f t="shared" si="8"/>
        <v/>
      </c>
      <c r="AF12" s="59"/>
      <c r="AG12" s="62"/>
      <c r="AH12" s="60"/>
      <c r="AI12" s="6" t="str">
        <f t="shared" si="9"/>
        <v/>
      </c>
      <c r="AJ12" s="59"/>
      <c r="AK12" s="6" t="str">
        <f t="shared" si="10"/>
        <v/>
      </c>
      <c r="AL12" s="59"/>
      <c r="AM12" s="63"/>
      <c r="AN12" s="60"/>
      <c r="AO12" s="6" t="str">
        <f t="shared" si="11"/>
        <v/>
      </c>
      <c r="AP12" s="61"/>
      <c r="AQ12" s="6" t="str">
        <f t="shared" si="12"/>
        <v/>
      </c>
      <c r="AR12" s="61"/>
      <c r="AS12" s="64"/>
      <c r="AT12" s="59"/>
      <c r="AU12" s="6" t="str">
        <f t="shared" si="13"/>
        <v/>
      </c>
      <c r="AV12" s="59"/>
      <c r="AW12" s="6" t="str">
        <f t="shared" si="14"/>
        <v/>
      </c>
      <c r="AX12" s="59"/>
      <c r="AY12" s="59"/>
      <c r="AZ12" s="8" t="str">
        <f t="shared" si="15"/>
        <v/>
      </c>
      <c r="BA12" s="6" t="str">
        <f t="shared" si="16"/>
        <v/>
      </c>
      <c r="BB12" s="9">
        <f t="shared" si="17"/>
        <v>5</v>
      </c>
      <c r="BC12" s="6">
        <f t="shared" si="18"/>
        <v>70</v>
      </c>
      <c r="BD12" s="9">
        <f t="shared" si="19"/>
        <v>5</v>
      </c>
      <c r="BE12" s="10">
        <f t="shared" si="20"/>
        <v>5</v>
      </c>
      <c r="BF12" s="279"/>
      <c r="BG12" s="329"/>
    </row>
    <row r="13" spans="1:59" s="67" customFormat="1" ht="15.75" customHeight="1">
      <c r="A13" s="53" t="s">
        <v>644</v>
      </c>
      <c r="B13" s="54" t="s">
        <v>15</v>
      </c>
      <c r="C13" s="559" t="s">
        <v>645</v>
      </c>
      <c r="D13" s="113"/>
      <c r="E13" s="6" t="str">
        <f t="shared" si="21"/>
        <v/>
      </c>
      <c r="F13" s="113">
        <v>5</v>
      </c>
      <c r="G13" s="6">
        <v>90</v>
      </c>
      <c r="H13" s="113">
        <v>5</v>
      </c>
      <c r="I13" s="114" t="s">
        <v>75</v>
      </c>
      <c r="J13" s="60"/>
      <c r="K13" s="6" t="str">
        <f t="shared" si="1"/>
        <v/>
      </c>
      <c r="L13" s="59"/>
      <c r="M13" s="6" t="str">
        <f t="shared" si="2"/>
        <v/>
      </c>
      <c r="N13" s="59"/>
      <c r="O13" s="63"/>
      <c r="P13" s="59"/>
      <c r="Q13" s="6" t="str">
        <f t="shared" si="3"/>
        <v/>
      </c>
      <c r="R13" s="59"/>
      <c r="S13" s="6" t="str">
        <f t="shared" si="4"/>
        <v/>
      </c>
      <c r="T13" s="59"/>
      <c r="U13" s="62"/>
      <c r="V13" s="60"/>
      <c r="W13" s="6" t="str">
        <f t="shared" si="5"/>
        <v/>
      </c>
      <c r="X13" s="59"/>
      <c r="Y13" s="6" t="str">
        <f t="shared" si="6"/>
        <v/>
      </c>
      <c r="Z13" s="59"/>
      <c r="AA13" s="63"/>
      <c r="AB13" s="59"/>
      <c r="AC13" s="6" t="str">
        <f t="shared" si="7"/>
        <v/>
      </c>
      <c r="AD13" s="59"/>
      <c r="AE13" s="6" t="str">
        <f t="shared" si="8"/>
        <v/>
      </c>
      <c r="AF13" s="59"/>
      <c r="AG13" s="62"/>
      <c r="AH13" s="60"/>
      <c r="AI13" s="6" t="str">
        <f t="shared" si="9"/>
        <v/>
      </c>
      <c r="AJ13" s="59"/>
      <c r="AK13" s="6" t="str">
        <f t="shared" si="10"/>
        <v/>
      </c>
      <c r="AL13" s="59"/>
      <c r="AM13" s="63"/>
      <c r="AN13" s="60"/>
      <c r="AO13" s="6" t="str">
        <f t="shared" si="11"/>
        <v/>
      </c>
      <c r="AP13" s="61"/>
      <c r="AQ13" s="6" t="str">
        <f t="shared" si="12"/>
        <v/>
      </c>
      <c r="AR13" s="61"/>
      <c r="AS13" s="64"/>
      <c r="AT13" s="59"/>
      <c r="AU13" s="6" t="str">
        <f t="shared" si="13"/>
        <v/>
      </c>
      <c r="AV13" s="59"/>
      <c r="AW13" s="6" t="str">
        <f t="shared" si="14"/>
        <v/>
      </c>
      <c r="AX13" s="59"/>
      <c r="AY13" s="59"/>
      <c r="AZ13" s="8" t="str">
        <f t="shared" si="15"/>
        <v/>
      </c>
      <c r="BA13" s="6" t="str">
        <f t="shared" si="16"/>
        <v/>
      </c>
      <c r="BB13" s="9">
        <f t="shared" si="17"/>
        <v>5</v>
      </c>
      <c r="BC13" s="6">
        <f t="shared" si="18"/>
        <v>70</v>
      </c>
      <c r="BD13" s="9">
        <f t="shared" si="19"/>
        <v>5</v>
      </c>
      <c r="BE13" s="10">
        <f t="shared" si="20"/>
        <v>5</v>
      </c>
      <c r="BF13" s="316" t="s">
        <v>438</v>
      </c>
      <c r="BG13" s="380" t="s">
        <v>539</v>
      </c>
    </row>
    <row r="14" spans="1:59" s="67" customFormat="1" ht="15.75" customHeight="1">
      <c r="A14" s="53" t="s">
        <v>646</v>
      </c>
      <c r="B14" s="54" t="s">
        <v>15</v>
      </c>
      <c r="C14" s="559" t="s">
        <v>647</v>
      </c>
      <c r="D14" s="113"/>
      <c r="E14" s="6" t="str">
        <f>IF(D14*14=0,"",D14*14)</f>
        <v/>
      </c>
      <c r="F14" s="113">
        <v>8</v>
      </c>
      <c r="G14" s="6">
        <v>180</v>
      </c>
      <c r="H14" s="113">
        <v>6</v>
      </c>
      <c r="I14" s="114" t="s">
        <v>75</v>
      </c>
      <c r="J14" s="60"/>
      <c r="K14" s="6" t="str">
        <f t="shared" si="1"/>
        <v/>
      </c>
      <c r="L14" s="59"/>
      <c r="M14" s="6" t="str">
        <f t="shared" si="2"/>
        <v/>
      </c>
      <c r="N14" s="59"/>
      <c r="O14" s="63"/>
      <c r="P14" s="59"/>
      <c r="Q14" s="6" t="str">
        <f t="shared" si="3"/>
        <v/>
      </c>
      <c r="R14" s="59"/>
      <c r="S14" s="6" t="str">
        <f t="shared" si="4"/>
        <v/>
      </c>
      <c r="T14" s="59"/>
      <c r="U14" s="62"/>
      <c r="V14" s="60"/>
      <c r="W14" s="6" t="str">
        <f t="shared" si="5"/>
        <v/>
      </c>
      <c r="X14" s="59"/>
      <c r="Y14" s="6" t="str">
        <f t="shared" si="6"/>
        <v/>
      </c>
      <c r="Z14" s="59"/>
      <c r="AA14" s="63"/>
      <c r="AB14" s="59"/>
      <c r="AC14" s="6" t="str">
        <f t="shared" si="7"/>
        <v/>
      </c>
      <c r="AD14" s="59"/>
      <c r="AE14" s="6" t="str">
        <f t="shared" si="8"/>
        <v/>
      </c>
      <c r="AF14" s="59"/>
      <c r="AG14" s="62"/>
      <c r="AH14" s="60"/>
      <c r="AI14" s="6" t="str">
        <f t="shared" si="9"/>
        <v/>
      </c>
      <c r="AJ14" s="59"/>
      <c r="AK14" s="6" t="str">
        <f t="shared" si="10"/>
        <v/>
      </c>
      <c r="AL14" s="59"/>
      <c r="AM14" s="63"/>
      <c r="AN14" s="60"/>
      <c r="AO14" s="6" t="str">
        <f t="shared" si="11"/>
        <v/>
      </c>
      <c r="AP14" s="61"/>
      <c r="AQ14" s="6" t="str">
        <f t="shared" si="12"/>
        <v/>
      </c>
      <c r="AR14" s="61"/>
      <c r="AS14" s="64"/>
      <c r="AT14" s="59"/>
      <c r="AU14" s="6" t="str">
        <f t="shared" si="13"/>
        <v/>
      </c>
      <c r="AV14" s="59"/>
      <c r="AW14" s="6" t="str">
        <f t="shared" si="14"/>
        <v/>
      </c>
      <c r="AX14" s="59"/>
      <c r="AY14" s="59"/>
      <c r="AZ14" s="8" t="str">
        <f t="shared" si="15"/>
        <v/>
      </c>
      <c r="BA14" s="6" t="str">
        <f t="shared" si="16"/>
        <v/>
      </c>
      <c r="BB14" s="9">
        <f t="shared" si="17"/>
        <v>8</v>
      </c>
      <c r="BC14" s="6">
        <f t="shared" si="18"/>
        <v>112</v>
      </c>
      <c r="BD14" s="9">
        <f t="shared" si="19"/>
        <v>6</v>
      </c>
      <c r="BE14" s="10">
        <f t="shared" si="20"/>
        <v>8</v>
      </c>
      <c r="BF14" s="316" t="s">
        <v>439</v>
      </c>
      <c r="BG14" s="263" t="s">
        <v>451</v>
      </c>
    </row>
    <row r="15" spans="1:59" s="67" customFormat="1" ht="15.75" customHeight="1">
      <c r="A15" s="53" t="s">
        <v>90</v>
      </c>
      <c r="B15" s="54" t="s">
        <v>15</v>
      </c>
      <c r="C15" s="55" t="s">
        <v>87</v>
      </c>
      <c r="D15" s="113"/>
      <c r="E15" s="6"/>
      <c r="F15" s="113"/>
      <c r="G15" s="6"/>
      <c r="H15" s="113"/>
      <c r="I15" s="423"/>
      <c r="J15" s="113">
        <v>2</v>
      </c>
      <c r="K15" s="6">
        <f t="shared" si="1"/>
        <v>28</v>
      </c>
      <c r="L15" s="113"/>
      <c r="M15" s="6" t="str">
        <f t="shared" si="2"/>
        <v/>
      </c>
      <c r="N15" s="113">
        <v>2</v>
      </c>
      <c r="O15" s="423" t="s">
        <v>84</v>
      </c>
      <c r="P15" s="59"/>
      <c r="Q15" s="6" t="str">
        <f t="shared" si="3"/>
        <v/>
      </c>
      <c r="R15" s="59"/>
      <c r="S15" s="6" t="str">
        <f t="shared" si="4"/>
        <v/>
      </c>
      <c r="T15" s="59"/>
      <c r="U15" s="62"/>
      <c r="V15" s="60"/>
      <c r="W15" s="6" t="str">
        <f t="shared" si="5"/>
        <v/>
      </c>
      <c r="X15" s="59"/>
      <c r="Y15" s="6" t="str">
        <f t="shared" si="6"/>
        <v/>
      </c>
      <c r="Z15" s="59"/>
      <c r="AA15" s="63"/>
      <c r="AB15" s="59"/>
      <c r="AC15" s="6" t="str">
        <f t="shared" si="7"/>
        <v/>
      </c>
      <c r="AD15" s="59"/>
      <c r="AE15" s="6" t="str">
        <f t="shared" si="8"/>
        <v/>
      </c>
      <c r="AF15" s="59"/>
      <c r="AG15" s="62"/>
      <c r="AH15" s="60"/>
      <c r="AI15" s="6" t="str">
        <f t="shared" si="9"/>
        <v/>
      </c>
      <c r="AJ15" s="59"/>
      <c r="AK15" s="6" t="str">
        <f t="shared" si="10"/>
        <v/>
      </c>
      <c r="AL15" s="59"/>
      <c r="AM15" s="63"/>
      <c r="AN15" s="60"/>
      <c r="AO15" s="6" t="str">
        <f t="shared" si="11"/>
        <v/>
      </c>
      <c r="AP15" s="61"/>
      <c r="AQ15" s="6" t="str">
        <f t="shared" si="12"/>
        <v/>
      </c>
      <c r="AR15" s="61"/>
      <c r="AS15" s="64"/>
      <c r="AT15" s="59"/>
      <c r="AU15" s="6" t="str">
        <f t="shared" si="13"/>
        <v/>
      </c>
      <c r="AV15" s="59"/>
      <c r="AW15" s="6" t="str">
        <f t="shared" si="14"/>
        <v/>
      </c>
      <c r="AX15" s="59"/>
      <c r="AY15" s="59"/>
      <c r="AZ15" s="8">
        <f t="shared" ref="AZ15:AZ21" si="22">IF(D15+J15+P15+V15+AB15+AH15+AN15+AT15=0,"",D15+J15+P15+V15+AB15+AH15+AN15+AT15)</f>
        <v>2</v>
      </c>
      <c r="BA15" s="6">
        <f t="shared" ref="BA15:BA21" si="23">IF((D15+J15+P15+V15+AB15+AH15+AN15+AT15)*14=0,"",(D15+J15+P15+V15+AB15+AH15+AN15+AT15)*14)</f>
        <v>28</v>
      </c>
      <c r="BB15" s="9" t="str">
        <f t="shared" ref="BB15:BB21" si="24">IF(F15+L15+R15+X15+AD15+AJ15+AP15+AV15=0,"",F15+L15+R15+X15+AD15+AJ15+AP15+AV15)</f>
        <v/>
      </c>
      <c r="BC15" s="6" t="str">
        <f t="shared" ref="BC15:BC21" si="25">IF((L15+F15+R15+X15+AD15+AJ15+AP15+AV15)*14=0,"",(L15+F15+R15+X15+AD15+AJ15+AP15+AV15)*14)</f>
        <v/>
      </c>
      <c r="BD15" s="9">
        <f t="shared" ref="BD15:BD21" si="26">IF(N15+H15+T15+Z15+AF15+AL15+AR15+AX15=0,"",N15+H15+T15+Z15+AF15+AL15+AR15+AX15)</f>
        <v>2</v>
      </c>
      <c r="BE15" s="10">
        <f t="shared" ref="BE15:BE21" si="27">IF(D15+F15+L15+J15+P15+R15+V15+X15+AB15+AD15+AH15+AJ15+AN15+AP15+AT15+AV15=0,"",D15+F15+L15+J15+P15+R15+V15+X15+AB15+AD15+AH15+AJ15+AN15+AP15+AT15+AV15)</f>
        <v>2</v>
      </c>
      <c r="BF15" s="316" t="s">
        <v>440</v>
      </c>
      <c r="BG15" s="263" t="s">
        <v>452</v>
      </c>
    </row>
    <row r="16" spans="1:59" s="67" customFormat="1" ht="15.75" customHeight="1">
      <c r="A16" s="53" t="s">
        <v>80</v>
      </c>
      <c r="B16" s="54" t="s">
        <v>15</v>
      </c>
      <c r="C16" s="551" t="s">
        <v>397</v>
      </c>
      <c r="D16" s="113"/>
      <c r="E16" s="6"/>
      <c r="F16" s="113"/>
      <c r="G16" s="6"/>
      <c r="H16" s="113"/>
      <c r="I16" s="423"/>
      <c r="J16" s="113"/>
      <c r="K16" s="6" t="str">
        <f t="shared" ref="K16:K21" si="28">IF(J16*14=0,"",J16*14)</f>
        <v/>
      </c>
      <c r="L16" s="113">
        <v>2</v>
      </c>
      <c r="M16" s="6">
        <f t="shared" ref="M16:M21" si="29">IF(L16*14=0,"",L16*14)</f>
        <v>28</v>
      </c>
      <c r="N16" s="113">
        <v>2</v>
      </c>
      <c r="O16" s="423" t="s">
        <v>75</v>
      </c>
      <c r="P16" s="59"/>
      <c r="Q16" s="6" t="str">
        <f t="shared" si="3"/>
        <v/>
      </c>
      <c r="R16" s="59"/>
      <c r="S16" s="6" t="str">
        <f t="shared" si="4"/>
        <v/>
      </c>
      <c r="T16" s="59"/>
      <c r="U16" s="62"/>
      <c r="V16" s="60"/>
      <c r="W16" s="6" t="str">
        <f t="shared" si="5"/>
        <v/>
      </c>
      <c r="X16" s="59"/>
      <c r="Y16" s="6" t="str">
        <f t="shared" si="6"/>
        <v/>
      </c>
      <c r="Z16" s="59"/>
      <c r="AA16" s="63"/>
      <c r="AB16" s="59"/>
      <c r="AC16" s="6" t="str">
        <f t="shared" si="7"/>
        <v/>
      </c>
      <c r="AD16" s="59"/>
      <c r="AE16" s="6" t="str">
        <f t="shared" si="8"/>
        <v/>
      </c>
      <c r="AF16" s="59"/>
      <c r="AG16" s="62"/>
      <c r="AH16" s="60"/>
      <c r="AI16" s="6" t="str">
        <f t="shared" si="9"/>
        <v/>
      </c>
      <c r="AJ16" s="59"/>
      <c r="AK16" s="6" t="str">
        <f t="shared" si="10"/>
        <v/>
      </c>
      <c r="AL16" s="59"/>
      <c r="AM16" s="63"/>
      <c r="AN16" s="60"/>
      <c r="AO16" s="6" t="str">
        <f t="shared" si="11"/>
        <v/>
      </c>
      <c r="AP16" s="61"/>
      <c r="AQ16" s="6" t="str">
        <f t="shared" si="12"/>
        <v/>
      </c>
      <c r="AR16" s="61"/>
      <c r="AS16" s="64"/>
      <c r="AT16" s="59"/>
      <c r="AU16" s="6" t="str">
        <f t="shared" si="13"/>
        <v/>
      </c>
      <c r="AV16" s="59"/>
      <c r="AW16" s="6" t="str">
        <f t="shared" si="14"/>
        <v/>
      </c>
      <c r="AX16" s="59"/>
      <c r="AY16" s="59"/>
      <c r="AZ16" s="8" t="str">
        <f t="shared" si="22"/>
        <v/>
      </c>
      <c r="BA16" s="6" t="str">
        <f t="shared" si="23"/>
        <v/>
      </c>
      <c r="BB16" s="9">
        <f t="shared" si="24"/>
        <v>2</v>
      </c>
      <c r="BC16" s="6">
        <f t="shared" si="25"/>
        <v>28</v>
      </c>
      <c r="BD16" s="9">
        <f t="shared" si="26"/>
        <v>2</v>
      </c>
      <c r="BE16" s="10">
        <f t="shared" si="27"/>
        <v>2</v>
      </c>
      <c r="BF16" s="316" t="s">
        <v>435</v>
      </c>
      <c r="BG16" s="263" t="s">
        <v>291</v>
      </c>
    </row>
    <row r="17" spans="1:59" s="67" customFormat="1" ht="15.75" customHeight="1">
      <c r="A17" s="303" t="s">
        <v>290</v>
      </c>
      <c r="B17" s="339" t="s">
        <v>15</v>
      </c>
      <c r="C17" s="552" t="s">
        <v>396</v>
      </c>
      <c r="D17" s="113"/>
      <c r="E17" s="6"/>
      <c r="F17" s="113"/>
      <c r="G17" s="6"/>
      <c r="H17" s="113"/>
      <c r="I17" s="423"/>
      <c r="J17" s="113"/>
      <c r="K17" s="6" t="str">
        <f t="shared" si="28"/>
        <v/>
      </c>
      <c r="L17" s="113">
        <v>2</v>
      </c>
      <c r="M17" s="6">
        <f t="shared" si="29"/>
        <v>28</v>
      </c>
      <c r="N17" s="113">
        <v>2</v>
      </c>
      <c r="O17" s="423" t="s">
        <v>75</v>
      </c>
      <c r="P17" s="59"/>
      <c r="Q17" s="6"/>
      <c r="R17" s="59"/>
      <c r="S17" s="6"/>
      <c r="T17" s="59"/>
      <c r="U17" s="62"/>
      <c r="V17" s="60"/>
      <c r="W17" s="6"/>
      <c r="X17" s="59"/>
      <c r="Y17" s="6"/>
      <c r="Z17" s="59"/>
      <c r="AA17" s="63"/>
      <c r="AB17" s="59"/>
      <c r="AC17" s="6"/>
      <c r="AD17" s="59"/>
      <c r="AE17" s="6"/>
      <c r="AF17" s="59"/>
      <c r="AG17" s="62"/>
      <c r="AH17" s="60"/>
      <c r="AI17" s="6"/>
      <c r="AJ17" s="59"/>
      <c r="AK17" s="6"/>
      <c r="AL17" s="59"/>
      <c r="AM17" s="63"/>
      <c r="AN17" s="60"/>
      <c r="AO17" s="6"/>
      <c r="AP17" s="61"/>
      <c r="AQ17" s="6"/>
      <c r="AR17" s="61"/>
      <c r="AS17" s="64"/>
      <c r="AT17" s="59"/>
      <c r="AU17" s="6"/>
      <c r="AV17" s="59"/>
      <c r="AW17" s="6"/>
      <c r="AX17" s="59"/>
      <c r="AY17" s="59"/>
      <c r="AZ17" s="8" t="str">
        <f t="shared" si="22"/>
        <v/>
      </c>
      <c r="BA17" s="6" t="str">
        <f t="shared" si="23"/>
        <v/>
      </c>
      <c r="BB17" s="9">
        <f t="shared" si="24"/>
        <v>2</v>
      </c>
      <c r="BC17" s="6">
        <f t="shared" si="25"/>
        <v>28</v>
      </c>
      <c r="BD17" s="9">
        <f t="shared" si="26"/>
        <v>2</v>
      </c>
      <c r="BE17" s="10">
        <f t="shared" si="27"/>
        <v>2</v>
      </c>
      <c r="BF17" s="316" t="s">
        <v>435</v>
      </c>
      <c r="BG17" s="263" t="s">
        <v>291</v>
      </c>
    </row>
    <row r="18" spans="1:59" s="67" customFormat="1" ht="15.75" customHeight="1">
      <c r="A18" s="303" t="s">
        <v>515</v>
      </c>
      <c r="B18" s="339" t="s">
        <v>15</v>
      </c>
      <c r="C18" s="553" t="s">
        <v>516</v>
      </c>
      <c r="D18" s="113"/>
      <c r="E18" s="6"/>
      <c r="F18" s="113"/>
      <c r="G18" s="6"/>
      <c r="H18" s="113"/>
      <c r="I18" s="423"/>
      <c r="J18" s="113">
        <v>1</v>
      </c>
      <c r="K18" s="6">
        <f t="shared" si="28"/>
        <v>14</v>
      </c>
      <c r="L18" s="113">
        <v>1</v>
      </c>
      <c r="M18" s="6">
        <f t="shared" si="29"/>
        <v>14</v>
      </c>
      <c r="N18" s="113">
        <v>2</v>
      </c>
      <c r="O18" s="423" t="s">
        <v>84</v>
      </c>
      <c r="P18" s="59"/>
      <c r="Q18" s="6"/>
      <c r="R18" s="59"/>
      <c r="S18" s="6"/>
      <c r="T18" s="59"/>
      <c r="U18" s="62"/>
      <c r="V18" s="60"/>
      <c r="W18" s="6"/>
      <c r="X18" s="59"/>
      <c r="Y18" s="6"/>
      <c r="Z18" s="59"/>
      <c r="AA18" s="63"/>
      <c r="AB18" s="59"/>
      <c r="AC18" s="6"/>
      <c r="AD18" s="59"/>
      <c r="AE18" s="6"/>
      <c r="AF18" s="59"/>
      <c r="AG18" s="62"/>
      <c r="AH18" s="60"/>
      <c r="AI18" s="6"/>
      <c r="AJ18" s="59"/>
      <c r="AK18" s="6"/>
      <c r="AL18" s="59"/>
      <c r="AM18" s="63"/>
      <c r="AN18" s="60"/>
      <c r="AO18" s="6"/>
      <c r="AP18" s="61"/>
      <c r="AQ18" s="6"/>
      <c r="AR18" s="61"/>
      <c r="AS18" s="64"/>
      <c r="AT18" s="59"/>
      <c r="AU18" s="6"/>
      <c r="AV18" s="59"/>
      <c r="AW18" s="6"/>
      <c r="AX18" s="59"/>
      <c r="AY18" s="59"/>
      <c r="AZ18" s="8">
        <f t="shared" si="22"/>
        <v>1</v>
      </c>
      <c r="BA18" s="6">
        <f t="shared" si="23"/>
        <v>14</v>
      </c>
      <c r="BB18" s="9">
        <f t="shared" si="24"/>
        <v>1</v>
      </c>
      <c r="BC18" s="6">
        <f t="shared" si="25"/>
        <v>14</v>
      </c>
      <c r="BD18" s="9">
        <f t="shared" si="26"/>
        <v>2</v>
      </c>
      <c r="BE18" s="10">
        <f t="shared" si="27"/>
        <v>2</v>
      </c>
      <c r="BF18" s="316" t="s">
        <v>441</v>
      </c>
      <c r="BG18" s="263" t="s">
        <v>453</v>
      </c>
    </row>
    <row r="19" spans="1:59" s="67" customFormat="1" ht="15.75" customHeight="1">
      <c r="A19" s="53" t="s">
        <v>92</v>
      </c>
      <c r="B19" s="54" t="s">
        <v>15</v>
      </c>
      <c r="C19" s="554" t="s">
        <v>91</v>
      </c>
      <c r="D19" s="113"/>
      <c r="E19" s="6"/>
      <c r="F19" s="113"/>
      <c r="G19" s="6"/>
      <c r="H19" s="113"/>
      <c r="I19" s="424"/>
      <c r="J19" s="113">
        <v>1</v>
      </c>
      <c r="K19" s="6">
        <f t="shared" si="28"/>
        <v>14</v>
      </c>
      <c r="L19" s="113">
        <v>1</v>
      </c>
      <c r="M19" s="6">
        <f t="shared" si="29"/>
        <v>14</v>
      </c>
      <c r="N19" s="113">
        <v>2</v>
      </c>
      <c r="O19" s="424" t="s">
        <v>84</v>
      </c>
      <c r="P19" s="59"/>
      <c r="Q19" s="6"/>
      <c r="R19" s="59"/>
      <c r="S19" s="6"/>
      <c r="T19" s="59"/>
      <c r="U19" s="62"/>
      <c r="V19" s="60"/>
      <c r="W19" s="6"/>
      <c r="X19" s="59"/>
      <c r="Y19" s="6"/>
      <c r="Z19" s="59"/>
      <c r="AA19" s="63"/>
      <c r="AB19" s="59"/>
      <c r="AC19" s="6"/>
      <c r="AD19" s="59"/>
      <c r="AE19" s="6"/>
      <c r="AF19" s="59"/>
      <c r="AG19" s="62"/>
      <c r="AH19" s="60"/>
      <c r="AI19" s="6"/>
      <c r="AJ19" s="59"/>
      <c r="AK19" s="6"/>
      <c r="AL19" s="59"/>
      <c r="AM19" s="63"/>
      <c r="AN19" s="60"/>
      <c r="AO19" s="6"/>
      <c r="AP19" s="61"/>
      <c r="AQ19" s="6"/>
      <c r="AR19" s="61"/>
      <c r="AS19" s="64"/>
      <c r="AT19" s="59"/>
      <c r="AU19" s="6"/>
      <c r="AV19" s="59"/>
      <c r="AW19" s="6"/>
      <c r="AX19" s="59"/>
      <c r="AY19" s="59"/>
      <c r="AZ19" s="8">
        <f t="shared" si="22"/>
        <v>1</v>
      </c>
      <c r="BA19" s="6">
        <f t="shared" si="23"/>
        <v>14</v>
      </c>
      <c r="BB19" s="9">
        <f t="shared" si="24"/>
        <v>1</v>
      </c>
      <c r="BC19" s="6">
        <f t="shared" si="25"/>
        <v>14</v>
      </c>
      <c r="BD19" s="9">
        <f t="shared" si="26"/>
        <v>2</v>
      </c>
      <c r="BE19" s="10">
        <f t="shared" si="27"/>
        <v>2</v>
      </c>
      <c r="BF19" s="316" t="s">
        <v>441</v>
      </c>
      <c r="BG19" s="263" t="s">
        <v>453</v>
      </c>
    </row>
    <row r="20" spans="1:59" s="67" customFormat="1" ht="15.75" customHeight="1">
      <c r="A20" s="426" t="s">
        <v>694</v>
      </c>
      <c r="B20" s="54" t="s">
        <v>15</v>
      </c>
      <c r="C20" s="559" t="s">
        <v>648</v>
      </c>
      <c r="D20" s="113"/>
      <c r="E20" s="6"/>
      <c r="F20" s="113"/>
      <c r="G20" s="6"/>
      <c r="H20" s="113"/>
      <c r="I20" s="423"/>
      <c r="J20" s="113">
        <v>2</v>
      </c>
      <c r="K20" s="6">
        <f t="shared" si="28"/>
        <v>28</v>
      </c>
      <c r="L20" s="113"/>
      <c r="M20" s="6" t="str">
        <f t="shared" si="29"/>
        <v/>
      </c>
      <c r="N20" s="113">
        <v>2</v>
      </c>
      <c r="O20" s="423" t="s">
        <v>15</v>
      </c>
      <c r="P20" s="59"/>
      <c r="Q20" s="6"/>
      <c r="R20" s="59"/>
      <c r="S20" s="6"/>
      <c r="T20" s="59"/>
      <c r="U20" s="62"/>
      <c r="V20" s="60"/>
      <c r="W20" s="6"/>
      <c r="X20" s="59"/>
      <c r="Y20" s="6"/>
      <c r="Z20" s="59"/>
      <c r="AA20" s="63"/>
      <c r="AB20" s="59"/>
      <c r="AC20" s="6"/>
      <c r="AD20" s="59"/>
      <c r="AE20" s="6"/>
      <c r="AF20" s="59"/>
      <c r="AG20" s="62"/>
      <c r="AH20" s="60"/>
      <c r="AI20" s="6"/>
      <c r="AJ20" s="59"/>
      <c r="AK20" s="6"/>
      <c r="AL20" s="59"/>
      <c r="AM20" s="63"/>
      <c r="AN20" s="60"/>
      <c r="AO20" s="6"/>
      <c r="AP20" s="61"/>
      <c r="AQ20" s="6"/>
      <c r="AR20" s="61"/>
      <c r="AS20" s="64"/>
      <c r="AT20" s="59"/>
      <c r="AU20" s="6"/>
      <c r="AV20" s="59"/>
      <c r="AW20" s="6"/>
      <c r="AX20" s="59"/>
      <c r="AY20" s="59"/>
      <c r="AZ20" s="8">
        <f t="shared" si="22"/>
        <v>2</v>
      </c>
      <c r="BA20" s="6">
        <f t="shared" si="23"/>
        <v>28</v>
      </c>
      <c r="BB20" s="9" t="str">
        <f t="shared" si="24"/>
        <v/>
      </c>
      <c r="BC20" s="6" t="str">
        <f t="shared" si="25"/>
        <v/>
      </c>
      <c r="BD20" s="9">
        <f t="shared" si="26"/>
        <v>2</v>
      </c>
      <c r="BE20" s="10">
        <f t="shared" si="27"/>
        <v>2</v>
      </c>
      <c r="BF20" s="330" t="s">
        <v>436</v>
      </c>
      <c r="BG20" s="263" t="s">
        <v>391</v>
      </c>
    </row>
    <row r="21" spans="1:59" ht="15.75" customHeight="1">
      <c r="A21" s="53" t="s">
        <v>308</v>
      </c>
      <c r="B21" s="54" t="s">
        <v>15</v>
      </c>
      <c r="C21" s="55" t="s">
        <v>76</v>
      </c>
      <c r="D21" s="113"/>
      <c r="E21" s="6"/>
      <c r="F21" s="113"/>
      <c r="G21" s="6"/>
      <c r="H21" s="113"/>
      <c r="I21" s="63"/>
      <c r="J21" s="113">
        <v>1</v>
      </c>
      <c r="K21" s="6">
        <f t="shared" si="28"/>
        <v>14</v>
      </c>
      <c r="L21" s="113">
        <v>1</v>
      </c>
      <c r="M21" s="6">
        <f t="shared" si="29"/>
        <v>14</v>
      </c>
      <c r="N21" s="113">
        <v>2</v>
      </c>
      <c r="O21" s="63" t="s">
        <v>75</v>
      </c>
      <c r="P21" s="59"/>
      <c r="Q21" s="6" t="str">
        <f t="shared" si="3"/>
        <v/>
      </c>
      <c r="R21" s="59"/>
      <c r="S21" s="6" t="str">
        <f t="shared" si="4"/>
        <v/>
      </c>
      <c r="T21" s="59"/>
      <c r="U21" s="62"/>
      <c r="V21" s="60"/>
      <c r="W21" s="6" t="str">
        <f t="shared" si="5"/>
        <v/>
      </c>
      <c r="X21" s="59"/>
      <c r="Y21" s="6" t="str">
        <f t="shared" si="6"/>
        <v/>
      </c>
      <c r="Z21" s="59"/>
      <c r="AA21" s="63"/>
      <c r="AB21" s="59"/>
      <c r="AC21" s="6" t="str">
        <f t="shared" si="7"/>
        <v/>
      </c>
      <c r="AD21" s="59"/>
      <c r="AE21" s="6" t="str">
        <f t="shared" si="8"/>
        <v/>
      </c>
      <c r="AF21" s="59"/>
      <c r="AG21" s="62"/>
      <c r="AH21" s="60"/>
      <c r="AI21" s="6" t="str">
        <f t="shared" si="9"/>
        <v/>
      </c>
      <c r="AJ21" s="59"/>
      <c r="AK21" s="6" t="str">
        <f t="shared" si="10"/>
        <v/>
      </c>
      <c r="AL21" s="59"/>
      <c r="AM21" s="63"/>
      <c r="AN21" s="60"/>
      <c r="AO21" s="6" t="str">
        <f t="shared" si="11"/>
        <v/>
      </c>
      <c r="AP21" s="61"/>
      <c r="AQ21" s="6" t="str">
        <f t="shared" si="12"/>
        <v/>
      </c>
      <c r="AR21" s="61"/>
      <c r="AS21" s="64"/>
      <c r="AT21" s="59"/>
      <c r="AU21" s="6" t="str">
        <f t="shared" si="13"/>
        <v/>
      </c>
      <c r="AV21" s="59"/>
      <c r="AW21" s="6" t="str">
        <f t="shared" si="14"/>
        <v/>
      </c>
      <c r="AX21" s="59"/>
      <c r="AY21" s="59"/>
      <c r="AZ21" s="8">
        <f t="shared" si="22"/>
        <v>1</v>
      </c>
      <c r="BA21" s="6">
        <f t="shared" si="23"/>
        <v>14</v>
      </c>
      <c r="BB21" s="9">
        <f t="shared" si="24"/>
        <v>1</v>
      </c>
      <c r="BC21" s="6">
        <f t="shared" si="25"/>
        <v>14</v>
      </c>
      <c r="BD21" s="9">
        <f t="shared" si="26"/>
        <v>2</v>
      </c>
      <c r="BE21" s="10">
        <f t="shared" si="27"/>
        <v>2</v>
      </c>
      <c r="BF21" s="279" t="s">
        <v>437</v>
      </c>
      <c r="BG21" s="216" t="s">
        <v>349</v>
      </c>
    </row>
    <row r="22" spans="1:59" ht="15.75" customHeight="1">
      <c r="A22" s="53" t="s">
        <v>538</v>
      </c>
      <c r="B22" s="54" t="s">
        <v>15</v>
      </c>
      <c r="C22" s="55" t="s">
        <v>81</v>
      </c>
      <c r="D22" s="113"/>
      <c r="E22" s="6" t="str">
        <f t="shared" ref="E22" si="30">IF(D22*14=0,"",D22*14)</f>
        <v/>
      </c>
      <c r="F22" s="113"/>
      <c r="G22" s="6" t="str">
        <f t="shared" ref="G22" si="31">IF(F22*14=0,"",F22*14)</f>
        <v/>
      </c>
      <c r="H22" s="113"/>
      <c r="I22" s="423"/>
      <c r="J22" s="59">
        <v>1</v>
      </c>
      <c r="K22" s="6">
        <f t="shared" ref="K22" si="32">IF(J22*14=0,"",J22*14)</f>
        <v>14</v>
      </c>
      <c r="L22" s="59">
        <v>1</v>
      </c>
      <c r="M22" s="6">
        <f t="shared" ref="M22" si="33">IF(L22*14=0,"",L22*14)</f>
        <v>14</v>
      </c>
      <c r="N22" s="59">
        <v>2</v>
      </c>
      <c r="O22" s="425" t="s">
        <v>84</v>
      </c>
      <c r="P22" s="59"/>
      <c r="Q22" s="6"/>
      <c r="R22" s="59"/>
      <c r="S22" s="6"/>
      <c r="T22" s="59"/>
      <c r="U22" s="425"/>
      <c r="V22" s="59"/>
      <c r="W22" s="6"/>
      <c r="X22" s="59"/>
      <c r="Y22" s="6"/>
      <c r="Z22" s="59"/>
      <c r="AA22" s="425"/>
      <c r="AB22" s="59"/>
      <c r="AC22" s="6" t="str">
        <f t="shared" si="7"/>
        <v/>
      </c>
      <c r="AD22" s="59"/>
      <c r="AE22" s="6" t="str">
        <f t="shared" si="8"/>
        <v/>
      </c>
      <c r="AF22" s="59"/>
      <c r="AG22" s="62"/>
      <c r="AH22" s="60"/>
      <c r="AI22" s="6" t="str">
        <f t="shared" si="9"/>
        <v/>
      </c>
      <c r="AJ22" s="59"/>
      <c r="AK22" s="6" t="str">
        <f t="shared" si="10"/>
        <v/>
      </c>
      <c r="AL22" s="59"/>
      <c r="AM22" s="63"/>
      <c r="AN22" s="60"/>
      <c r="AO22" s="6" t="str">
        <f t="shared" si="11"/>
        <v/>
      </c>
      <c r="AP22" s="61"/>
      <c r="AQ22" s="6" t="str">
        <f t="shared" si="12"/>
        <v/>
      </c>
      <c r="AR22" s="61"/>
      <c r="AS22" s="64"/>
      <c r="AT22" s="59"/>
      <c r="AU22" s="6" t="str">
        <f t="shared" si="13"/>
        <v/>
      </c>
      <c r="AV22" s="59"/>
      <c r="AW22" s="6" t="str">
        <f t="shared" si="14"/>
        <v/>
      </c>
      <c r="AX22" s="59"/>
      <c r="AY22" s="59"/>
      <c r="AZ22" s="8">
        <f t="shared" si="15"/>
        <v>1</v>
      </c>
      <c r="BA22" s="6">
        <f t="shared" si="16"/>
        <v>14</v>
      </c>
      <c r="BB22" s="9">
        <f t="shared" si="17"/>
        <v>1</v>
      </c>
      <c r="BC22" s="6">
        <f t="shared" si="18"/>
        <v>14</v>
      </c>
      <c r="BD22" s="9">
        <f t="shared" si="19"/>
        <v>2</v>
      </c>
      <c r="BE22" s="10">
        <f t="shared" si="20"/>
        <v>2</v>
      </c>
      <c r="BF22" s="279" t="s">
        <v>434</v>
      </c>
      <c r="BG22" s="216" t="s">
        <v>469</v>
      </c>
    </row>
    <row r="23" spans="1:59" ht="15.75" customHeight="1">
      <c r="A23" s="426" t="s">
        <v>692</v>
      </c>
      <c r="B23" s="54" t="s">
        <v>15</v>
      </c>
      <c r="C23" s="559" t="s">
        <v>672</v>
      </c>
      <c r="D23" s="113"/>
      <c r="E23" s="6" t="str">
        <f t="shared" si="21"/>
        <v/>
      </c>
      <c r="F23" s="113"/>
      <c r="G23" s="6" t="str">
        <f t="shared" ref="G23:G34" si="34">IF(F23*14=0,"",F23*14)</f>
        <v/>
      </c>
      <c r="H23" s="113"/>
      <c r="I23" s="114"/>
      <c r="J23" s="60"/>
      <c r="K23" s="6" t="str">
        <f>IF(J23*14=0,"",J23*14)</f>
        <v/>
      </c>
      <c r="L23" s="59">
        <v>2</v>
      </c>
      <c r="M23" s="6">
        <f t="shared" si="2"/>
        <v>28</v>
      </c>
      <c r="N23" s="59">
        <v>2</v>
      </c>
      <c r="O23" s="63" t="s">
        <v>84</v>
      </c>
      <c r="P23" s="59"/>
      <c r="Q23" s="6" t="str">
        <f t="shared" si="3"/>
        <v/>
      </c>
      <c r="R23" s="59"/>
      <c r="S23" s="6" t="str">
        <f t="shared" si="4"/>
        <v/>
      </c>
      <c r="T23" s="59"/>
      <c r="U23" s="62"/>
      <c r="V23" s="60"/>
      <c r="W23" s="6"/>
      <c r="X23" s="59"/>
      <c r="Y23" s="6"/>
      <c r="Z23" s="59"/>
      <c r="AA23" s="63"/>
      <c r="AB23" s="59"/>
      <c r="AC23" s="6" t="str">
        <f t="shared" si="7"/>
        <v/>
      </c>
      <c r="AD23" s="59"/>
      <c r="AE23" s="6" t="str">
        <f t="shared" si="8"/>
        <v/>
      </c>
      <c r="AF23" s="59"/>
      <c r="AG23" s="62"/>
      <c r="AH23" s="60"/>
      <c r="AI23" s="6" t="str">
        <f t="shared" si="9"/>
        <v/>
      </c>
      <c r="AJ23" s="59"/>
      <c r="AK23" s="6" t="str">
        <f t="shared" si="10"/>
        <v/>
      </c>
      <c r="AL23" s="59"/>
      <c r="AM23" s="63"/>
      <c r="AN23" s="60"/>
      <c r="AO23" s="6" t="str">
        <f t="shared" si="11"/>
        <v/>
      </c>
      <c r="AP23" s="61"/>
      <c r="AQ23" s="6" t="str">
        <f t="shared" si="12"/>
        <v/>
      </c>
      <c r="AR23" s="61"/>
      <c r="AS23" s="64"/>
      <c r="AT23" s="59"/>
      <c r="AU23" s="6" t="str">
        <f t="shared" si="13"/>
        <v/>
      </c>
      <c r="AV23" s="59"/>
      <c r="AW23" s="6" t="str">
        <f t="shared" si="14"/>
        <v/>
      </c>
      <c r="AX23" s="59"/>
      <c r="AY23" s="59"/>
      <c r="AZ23" s="8" t="str">
        <f t="shared" si="15"/>
        <v/>
      </c>
      <c r="BA23" s="6" t="str">
        <f t="shared" si="16"/>
        <v/>
      </c>
      <c r="BB23" s="9">
        <f t="shared" si="17"/>
        <v>2</v>
      </c>
      <c r="BC23" s="6">
        <f t="shared" si="18"/>
        <v>28</v>
      </c>
      <c r="BD23" s="9">
        <f t="shared" si="19"/>
        <v>2</v>
      </c>
      <c r="BE23" s="10">
        <f t="shared" si="20"/>
        <v>2</v>
      </c>
      <c r="BF23" s="316" t="s">
        <v>439</v>
      </c>
      <c r="BG23" s="216" t="s">
        <v>454</v>
      </c>
    </row>
    <row r="24" spans="1:59" ht="15.75" customHeight="1">
      <c r="A24" s="53" t="s">
        <v>95</v>
      </c>
      <c r="B24" s="54" t="s">
        <v>15</v>
      </c>
      <c r="C24" s="55" t="s">
        <v>395</v>
      </c>
      <c r="D24" s="113"/>
      <c r="E24" s="6" t="str">
        <f t="shared" si="21"/>
        <v/>
      </c>
      <c r="F24" s="113"/>
      <c r="G24" s="6" t="str">
        <f t="shared" si="34"/>
        <v/>
      </c>
      <c r="H24" s="113"/>
      <c r="I24" s="114"/>
      <c r="J24" s="60">
        <v>2</v>
      </c>
      <c r="K24" s="6">
        <f t="shared" si="1"/>
        <v>28</v>
      </c>
      <c r="L24" s="59"/>
      <c r="M24" s="6" t="str">
        <f t="shared" si="2"/>
        <v/>
      </c>
      <c r="N24" s="59">
        <v>2</v>
      </c>
      <c r="O24" s="63" t="s">
        <v>84</v>
      </c>
      <c r="P24" s="59"/>
      <c r="Q24" s="6" t="str">
        <f t="shared" si="3"/>
        <v/>
      </c>
      <c r="R24" s="59"/>
      <c r="S24" s="6" t="str">
        <f t="shared" si="4"/>
        <v/>
      </c>
      <c r="T24" s="59"/>
      <c r="U24" s="62"/>
      <c r="V24" s="60"/>
      <c r="W24" s="6"/>
      <c r="X24" s="59"/>
      <c r="Y24" s="6"/>
      <c r="Z24" s="59"/>
      <c r="AA24" s="63"/>
      <c r="AB24" s="59"/>
      <c r="AC24" s="6" t="str">
        <f t="shared" si="7"/>
        <v/>
      </c>
      <c r="AD24" s="59"/>
      <c r="AE24" s="6" t="str">
        <f t="shared" si="8"/>
        <v/>
      </c>
      <c r="AF24" s="59"/>
      <c r="AG24" s="62"/>
      <c r="AH24" s="60"/>
      <c r="AI24" s="6" t="str">
        <f t="shared" si="9"/>
        <v/>
      </c>
      <c r="AJ24" s="59"/>
      <c r="AK24" s="6" t="str">
        <f t="shared" si="10"/>
        <v/>
      </c>
      <c r="AL24" s="59"/>
      <c r="AM24" s="63"/>
      <c r="AN24" s="60"/>
      <c r="AO24" s="6" t="str">
        <f t="shared" si="11"/>
        <v/>
      </c>
      <c r="AP24" s="61"/>
      <c r="AQ24" s="6" t="str">
        <f t="shared" si="12"/>
        <v/>
      </c>
      <c r="AR24" s="61"/>
      <c r="AS24" s="64"/>
      <c r="AT24" s="59"/>
      <c r="AU24" s="6" t="str">
        <f t="shared" si="13"/>
        <v/>
      </c>
      <c r="AV24" s="59"/>
      <c r="AW24" s="6" t="str">
        <f t="shared" si="14"/>
        <v/>
      </c>
      <c r="AX24" s="59"/>
      <c r="AY24" s="59"/>
      <c r="AZ24" s="8">
        <f t="shared" si="15"/>
        <v>2</v>
      </c>
      <c r="BA24" s="6">
        <f t="shared" si="16"/>
        <v>28</v>
      </c>
      <c r="BB24" s="9" t="str">
        <f t="shared" si="17"/>
        <v/>
      </c>
      <c r="BC24" s="6" t="str">
        <f t="shared" si="18"/>
        <v/>
      </c>
      <c r="BD24" s="9">
        <f>IF(N24+H24+T24+Z24+AF24+AL24+AR24+AX24=0,"",N24+H24+T24+Z24+AF24+AL24+AR24+AX24)</f>
        <v>2</v>
      </c>
      <c r="BE24" s="10">
        <f>IF(D24+F24+L24+J24+P24+R24+V24+X24+AB24+AD24+AH24+AJ24+AN24+AP24+AT24+AV24=0,"",D24+F24+L24+J24+P24+R24+V24+X24+AB24+AD24+AH24+AJ24+AN24+AP24+AT24+AV24)</f>
        <v>2</v>
      </c>
      <c r="BF24" s="316" t="s">
        <v>438</v>
      </c>
      <c r="BG24" s="216" t="s">
        <v>392</v>
      </c>
    </row>
    <row r="25" spans="1:59" ht="15.75" customHeight="1">
      <c r="A25" s="53" t="s">
        <v>93</v>
      </c>
      <c r="B25" s="54" t="s">
        <v>15</v>
      </c>
      <c r="C25" s="55" t="s">
        <v>94</v>
      </c>
      <c r="D25" s="113"/>
      <c r="E25" s="6" t="str">
        <f t="shared" si="21"/>
        <v/>
      </c>
      <c r="F25" s="113"/>
      <c r="G25" s="6" t="str">
        <f t="shared" si="34"/>
        <v/>
      </c>
      <c r="H25" s="113"/>
      <c r="I25" s="114"/>
      <c r="J25" s="313">
        <v>2</v>
      </c>
      <c r="K25" s="320">
        <f t="shared" si="1"/>
        <v>28</v>
      </c>
      <c r="L25" s="113"/>
      <c r="M25" s="320" t="str">
        <f t="shared" si="2"/>
        <v/>
      </c>
      <c r="N25" s="113">
        <v>2</v>
      </c>
      <c r="O25" s="275" t="s">
        <v>84</v>
      </c>
      <c r="P25" s="59"/>
      <c r="Q25" s="6" t="str">
        <f t="shared" si="3"/>
        <v/>
      </c>
      <c r="R25" s="59"/>
      <c r="S25" s="6" t="str">
        <f t="shared" si="4"/>
        <v/>
      </c>
      <c r="T25" s="59"/>
      <c r="U25" s="62"/>
      <c r="V25" s="60"/>
      <c r="W25" s="6"/>
      <c r="X25" s="59"/>
      <c r="Y25" s="6"/>
      <c r="Z25" s="59"/>
      <c r="AA25" s="63"/>
      <c r="AB25" s="59"/>
      <c r="AC25" s="6" t="str">
        <f t="shared" si="7"/>
        <v/>
      </c>
      <c r="AD25" s="59"/>
      <c r="AE25" s="6" t="str">
        <f t="shared" si="8"/>
        <v/>
      </c>
      <c r="AF25" s="59"/>
      <c r="AG25" s="62"/>
      <c r="AH25" s="60"/>
      <c r="AI25" s="6" t="str">
        <f t="shared" si="9"/>
        <v/>
      </c>
      <c r="AJ25" s="59"/>
      <c r="AK25" s="6" t="str">
        <f t="shared" si="10"/>
        <v/>
      </c>
      <c r="AL25" s="59"/>
      <c r="AM25" s="63"/>
      <c r="AN25" s="60"/>
      <c r="AO25" s="6" t="str">
        <f t="shared" si="11"/>
        <v/>
      </c>
      <c r="AP25" s="61"/>
      <c r="AQ25" s="6" t="str">
        <f t="shared" si="12"/>
        <v/>
      </c>
      <c r="AR25" s="61"/>
      <c r="AS25" s="64"/>
      <c r="AT25" s="59"/>
      <c r="AU25" s="6" t="str">
        <f t="shared" si="13"/>
        <v/>
      </c>
      <c r="AV25" s="59"/>
      <c r="AW25" s="6" t="str">
        <f t="shared" si="14"/>
        <v/>
      </c>
      <c r="AX25" s="59"/>
      <c r="AY25" s="59"/>
      <c r="AZ25" s="8">
        <f t="shared" si="15"/>
        <v>2</v>
      </c>
      <c r="BA25" s="6">
        <f t="shared" si="16"/>
        <v>28</v>
      </c>
      <c r="BB25" s="9" t="str">
        <f t="shared" si="17"/>
        <v/>
      </c>
      <c r="BC25" s="6" t="str">
        <f t="shared" si="18"/>
        <v/>
      </c>
      <c r="BD25" s="9">
        <f t="shared" si="19"/>
        <v>2</v>
      </c>
      <c r="BE25" s="10">
        <f t="shared" si="20"/>
        <v>2</v>
      </c>
      <c r="BF25" s="316" t="s">
        <v>441</v>
      </c>
      <c r="BG25" s="216" t="s">
        <v>481</v>
      </c>
    </row>
    <row r="26" spans="1:59" ht="14.25" customHeight="1">
      <c r="A26" s="53" t="s">
        <v>88</v>
      </c>
      <c r="B26" s="54" t="s">
        <v>15</v>
      </c>
      <c r="C26" s="55" t="s">
        <v>89</v>
      </c>
      <c r="D26" s="113"/>
      <c r="E26" s="6" t="str">
        <f t="shared" si="21"/>
        <v/>
      </c>
      <c r="F26" s="113"/>
      <c r="G26" s="6" t="str">
        <f t="shared" si="34"/>
        <v/>
      </c>
      <c r="H26" s="113"/>
      <c r="I26" s="114"/>
      <c r="J26" s="313">
        <v>2</v>
      </c>
      <c r="K26" s="320">
        <f t="shared" si="1"/>
        <v>28</v>
      </c>
      <c r="L26" s="113"/>
      <c r="M26" s="320" t="str">
        <f t="shared" si="2"/>
        <v/>
      </c>
      <c r="N26" s="113">
        <v>2</v>
      </c>
      <c r="O26" s="275" t="s">
        <v>84</v>
      </c>
      <c r="P26" s="59"/>
      <c r="Q26" s="6" t="str">
        <f t="shared" si="3"/>
        <v/>
      </c>
      <c r="R26" s="59"/>
      <c r="S26" s="6" t="str">
        <f t="shared" si="4"/>
        <v/>
      </c>
      <c r="T26" s="59"/>
      <c r="U26" s="62"/>
      <c r="V26" s="60"/>
      <c r="W26" s="6"/>
      <c r="X26" s="59"/>
      <c r="Y26" s="6"/>
      <c r="Z26" s="59"/>
      <c r="AA26" s="63"/>
      <c r="AB26" s="59"/>
      <c r="AC26" s="6" t="str">
        <f t="shared" si="7"/>
        <v/>
      </c>
      <c r="AD26" s="59"/>
      <c r="AE26" s="6" t="str">
        <f t="shared" si="8"/>
        <v/>
      </c>
      <c r="AF26" s="59"/>
      <c r="AG26" s="62"/>
      <c r="AH26" s="60"/>
      <c r="AI26" s="6" t="str">
        <f t="shared" si="9"/>
        <v/>
      </c>
      <c r="AJ26" s="59"/>
      <c r="AK26" s="6" t="str">
        <f t="shared" si="10"/>
        <v/>
      </c>
      <c r="AL26" s="59"/>
      <c r="AM26" s="63"/>
      <c r="AN26" s="60"/>
      <c r="AO26" s="6" t="str">
        <f t="shared" si="11"/>
        <v/>
      </c>
      <c r="AP26" s="61"/>
      <c r="AQ26" s="6" t="str">
        <f t="shared" si="12"/>
        <v/>
      </c>
      <c r="AR26" s="61"/>
      <c r="AS26" s="64"/>
      <c r="AT26" s="59"/>
      <c r="AU26" s="6" t="str">
        <f t="shared" si="13"/>
        <v/>
      </c>
      <c r="AV26" s="59"/>
      <c r="AW26" s="6" t="str">
        <f t="shared" si="14"/>
        <v/>
      </c>
      <c r="AX26" s="59"/>
      <c r="AY26" s="59"/>
      <c r="AZ26" s="8">
        <f t="shared" si="15"/>
        <v>2</v>
      </c>
      <c r="BA26" s="6">
        <f t="shared" si="16"/>
        <v>28</v>
      </c>
      <c r="BB26" s="9" t="str">
        <f t="shared" si="17"/>
        <v/>
      </c>
      <c r="BC26" s="6" t="str">
        <f t="shared" si="18"/>
        <v/>
      </c>
      <c r="BD26" s="9">
        <f t="shared" si="19"/>
        <v>2</v>
      </c>
      <c r="BE26" s="10">
        <f t="shared" si="20"/>
        <v>2</v>
      </c>
      <c r="BF26" s="316" t="s">
        <v>438</v>
      </c>
      <c r="BG26" s="216" t="s">
        <v>348</v>
      </c>
    </row>
    <row r="27" spans="1:59" ht="15.75" customHeight="1">
      <c r="A27" s="319" t="s">
        <v>398</v>
      </c>
      <c r="B27" s="56" t="s">
        <v>15</v>
      </c>
      <c r="C27" s="331" t="s">
        <v>105</v>
      </c>
      <c r="D27" s="113"/>
      <c r="E27" s="6" t="str">
        <f t="shared" si="21"/>
        <v/>
      </c>
      <c r="F27" s="113"/>
      <c r="G27" s="6" t="str">
        <f t="shared" si="34"/>
        <v/>
      </c>
      <c r="H27" s="113"/>
      <c r="I27" s="114"/>
      <c r="J27" s="60">
        <v>1</v>
      </c>
      <c r="K27" s="6">
        <f t="shared" si="1"/>
        <v>14</v>
      </c>
      <c r="L27" s="59">
        <v>1</v>
      </c>
      <c r="M27" s="6">
        <f t="shared" si="2"/>
        <v>14</v>
      </c>
      <c r="N27" s="59">
        <v>2</v>
      </c>
      <c r="O27" s="63" t="s">
        <v>104</v>
      </c>
      <c r="P27" s="59"/>
      <c r="Q27" s="6" t="str">
        <f t="shared" si="3"/>
        <v/>
      </c>
      <c r="R27" s="59"/>
      <c r="S27" s="6" t="str">
        <f t="shared" si="4"/>
        <v/>
      </c>
      <c r="T27" s="59"/>
      <c r="U27" s="62"/>
      <c r="V27" s="60"/>
      <c r="W27" s="6"/>
      <c r="X27" s="59"/>
      <c r="Y27" s="6"/>
      <c r="Z27" s="59"/>
      <c r="AA27" s="63"/>
      <c r="AB27" s="59"/>
      <c r="AC27" s="6" t="str">
        <f t="shared" si="7"/>
        <v/>
      </c>
      <c r="AD27" s="59"/>
      <c r="AE27" s="6" t="str">
        <f t="shared" si="8"/>
        <v/>
      </c>
      <c r="AF27" s="59"/>
      <c r="AG27" s="62"/>
      <c r="AH27" s="60"/>
      <c r="AI27" s="6" t="str">
        <f t="shared" si="9"/>
        <v/>
      </c>
      <c r="AJ27" s="59"/>
      <c r="AK27" s="6" t="str">
        <f t="shared" si="10"/>
        <v/>
      </c>
      <c r="AL27" s="59"/>
      <c r="AM27" s="63"/>
      <c r="AN27" s="60"/>
      <c r="AO27" s="6" t="str">
        <f t="shared" si="11"/>
        <v/>
      </c>
      <c r="AP27" s="61"/>
      <c r="AQ27" s="6" t="str">
        <f t="shared" si="12"/>
        <v/>
      </c>
      <c r="AR27" s="61"/>
      <c r="AS27" s="64"/>
      <c r="AT27" s="59"/>
      <c r="AU27" s="6" t="str">
        <f t="shared" si="13"/>
        <v/>
      </c>
      <c r="AV27" s="59"/>
      <c r="AW27" s="6" t="str">
        <f t="shared" si="14"/>
        <v/>
      </c>
      <c r="AX27" s="59"/>
      <c r="AY27" s="59"/>
      <c r="AZ27" s="8">
        <f t="shared" si="15"/>
        <v>1</v>
      </c>
      <c r="BA27" s="6">
        <f t="shared" si="16"/>
        <v>14</v>
      </c>
      <c r="BB27" s="9">
        <f t="shared" si="17"/>
        <v>1</v>
      </c>
      <c r="BC27" s="6">
        <f t="shared" si="18"/>
        <v>14</v>
      </c>
      <c r="BD27" s="9">
        <f t="shared" si="19"/>
        <v>2</v>
      </c>
      <c r="BE27" s="10">
        <f t="shared" si="20"/>
        <v>2</v>
      </c>
      <c r="BF27" s="279" t="s">
        <v>434</v>
      </c>
      <c r="BG27" s="216" t="s">
        <v>469</v>
      </c>
    </row>
    <row r="28" spans="1:59" ht="15.75" customHeight="1">
      <c r="A28" s="388" t="s">
        <v>670</v>
      </c>
      <c r="B28" s="54" t="s">
        <v>15</v>
      </c>
      <c r="C28" s="331" t="s">
        <v>82</v>
      </c>
      <c r="D28" s="113"/>
      <c r="E28" s="6" t="str">
        <f t="shared" si="21"/>
        <v/>
      </c>
      <c r="F28" s="113"/>
      <c r="G28" s="6" t="str">
        <f t="shared" si="34"/>
        <v/>
      </c>
      <c r="H28" s="113"/>
      <c r="I28" s="114"/>
      <c r="J28" s="60"/>
      <c r="K28" s="6" t="str">
        <f t="shared" si="1"/>
        <v/>
      </c>
      <c r="L28" s="59"/>
      <c r="M28" s="6" t="str">
        <f t="shared" si="2"/>
        <v/>
      </c>
      <c r="N28" s="59"/>
      <c r="O28" s="63"/>
      <c r="P28" s="59"/>
      <c r="Q28" s="6" t="str">
        <f t="shared" si="3"/>
        <v/>
      </c>
      <c r="R28" s="59">
        <v>10</v>
      </c>
      <c r="S28" s="6">
        <v>180</v>
      </c>
      <c r="T28" s="383">
        <v>8</v>
      </c>
      <c r="U28" s="62" t="s">
        <v>75</v>
      </c>
      <c r="V28" s="60"/>
      <c r="W28" s="6"/>
      <c r="X28" s="59"/>
      <c r="Y28" s="6"/>
      <c r="Z28" s="59"/>
      <c r="AA28" s="63"/>
      <c r="AB28" s="59"/>
      <c r="AC28" s="6" t="str">
        <f t="shared" si="7"/>
        <v/>
      </c>
      <c r="AD28" s="59"/>
      <c r="AE28" s="6" t="str">
        <f t="shared" si="8"/>
        <v/>
      </c>
      <c r="AF28" s="59"/>
      <c r="AG28" s="62"/>
      <c r="AH28" s="60"/>
      <c r="AI28" s="6" t="str">
        <f t="shared" si="9"/>
        <v/>
      </c>
      <c r="AJ28" s="59"/>
      <c r="AK28" s="6" t="str">
        <f t="shared" si="10"/>
        <v/>
      </c>
      <c r="AL28" s="59"/>
      <c r="AM28" s="63"/>
      <c r="AN28" s="60"/>
      <c r="AO28" s="6" t="str">
        <f t="shared" si="11"/>
        <v/>
      </c>
      <c r="AP28" s="61"/>
      <c r="AQ28" s="6" t="str">
        <f t="shared" si="12"/>
        <v/>
      </c>
      <c r="AR28" s="61"/>
      <c r="AS28" s="64"/>
      <c r="AT28" s="59"/>
      <c r="AU28" s="6" t="str">
        <f t="shared" si="13"/>
        <v/>
      </c>
      <c r="AV28" s="59"/>
      <c r="AW28" s="6" t="str">
        <f t="shared" si="14"/>
        <v/>
      </c>
      <c r="AX28" s="59"/>
      <c r="AY28" s="59"/>
      <c r="AZ28" s="8" t="str">
        <f t="shared" si="15"/>
        <v/>
      </c>
      <c r="BA28" s="6" t="str">
        <f t="shared" si="16"/>
        <v/>
      </c>
      <c r="BB28" s="9">
        <f t="shared" si="17"/>
        <v>10</v>
      </c>
      <c r="BC28" s="6">
        <f t="shared" si="18"/>
        <v>140</v>
      </c>
      <c r="BD28" s="9">
        <f t="shared" si="19"/>
        <v>8</v>
      </c>
      <c r="BE28" s="10">
        <f t="shared" si="20"/>
        <v>10</v>
      </c>
      <c r="BF28" s="279" t="s">
        <v>434</v>
      </c>
      <c r="BG28" s="216" t="s">
        <v>469</v>
      </c>
    </row>
    <row r="29" spans="1:59" ht="15.75" customHeight="1">
      <c r="A29" s="53" t="s">
        <v>569</v>
      </c>
      <c r="B29" s="54" t="s">
        <v>15</v>
      </c>
      <c r="C29" s="55" t="s">
        <v>83</v>
      </c>
      <c r="D29" s="113"/>
      <c r="E29" s="6" t="str">
        <f t="shared" si="21"/>
        <v/>
      </c>
      <c r="F29" s="113"/>
      <c r="G29" s="6" t="str">
        <f t="shared" si="34"/>
        <v/>
      </c>
      <c r="H29" s="113"/>
      <c r="I29" s="114"/>
      <c r="J29" s="60"/>
      <c r="K29" s="6" t="str">
        <f t="shared" si="1"/>
        <v/>
      </c>
      <c r="L29" s="59"/>
      <c r="M29" s="6" t="str">
        <f t="shared" si="2"/>
        <v/>
      </c>
      <c r="N29" s="59"/>
      <c r="O29" s="63"/>
      <c r="P29" s="59">
        <v>2</v>
      </c>
      <c r="Q29" s="6">
        <f t="shared" si="3"/>
        <v>28</v>
      </c>
      <c r="R29" s="59"/>
      <c r="S29" s="6" t="str">
        <f t="shared" si="4"/>
        <v/>
      </c>
      <c r="T29" s="59">
        <v>2</v>
      </c>
      <c r="U29" s="62" t="s">
        <v>15</v>
      </c>
      <c r="V29" s="60"/>
      <c r="W29" s="6"/>
      <c r="X29" s="59"/>
      <c r="Y29" s="6"/>
      <c r="Z29" s="59"/>
      <c r="AA29" s="63"/>
      <c r="AB29" s="59"/>
      <c r="AC29" s="6" t="str">
        <f t="shared" si="7"/>
        <v/>
      </c>
      <c r="AD29" s="59"/>
      <c r="AE29" s="6" t="str">
        <f t="shared" si="8"/>
        <v/>
      </c>
      <c r="AF29" s="59"/>
      <c r="AG29" s="62"/>
      <c r="AH29" s="60"/>
      <c r="AI29" s="6" t="str">
        <f t="shared" si="9"/>
        <v/>
      </c>
      <c r="AJ29" s="59"/>
      <c r="AK29" s="6" t="str">
        <f t="shared" si="10"/>
        <v/>
      </c>
      <c r="AL29" s="59"/>
      <c r="AM29" s="63"/>
      <c r="AN29" s="60"/>
      <c r="AO29" s="6" t="str">
        <f t="shared" si="11"/>
        <v/>
      </c>
      <c r="AP29" s="61"/>
      <c r="AQ29" s="6" t="str">
        <f t="shared" si="12"/>
        <v/>
      </c>
      <c r="AR29" s="61"/>
      <c r="AS29" s="64"/>
      <c r="AT29" s="59"/>
      <c r="AU29" s="6" t="str">
        <f t="shared" si="13"/>
        <v/>
      </c>
      <c r="AV29" s="59"/>
      <c r="AW29" s="6" t="str">
        <f t="shared" si="14"/>
        <v/>
      </c>
      <c r="AX29" s="59"/>
      <c r="AY29" s="59"/>
      <c r="AZ29" s="8">
        <f t="shared" si="15"/>
        <v>2</v>
      </c>
      <c r="BA29" s="6">
        <f t="shared" si="16"/>
        <v>28</v>
      </c>
      <c r="BB29" s="9" t="str">
        <f t="shared" si="17"/>
        <v/>
      </c>
      <c r="BC29" s="6" t="str">
        <f t="shared" si="18"/>
        <v/>
      </c>
      <c r="BD29" s="9">
        <f t="shared" si="19"/>
        <v>2</v>
      </c>
      <c r="BE29" s="10">
        <f t="shared" si="20"/>
        <v>2</v>
      </c>
      <c r="BF29" s="316" t="s">
        <v>439</v>
      </c>
      <c r="BG29" s="321" t="s">
        <v>564</v>
      </c>
    </row>
    <row r="30" spans="1:59" ht="15.75" customHeight="1">
      <c r="A30" s="303" t="s">
        <v>399</v>
      </c>
      <c r="B30" s="56" t="s">
        <v>15</v>
      </c>
      <c r="C30" s="331" t="s">
        <v>106</v>
      </c>
      <c r="D30" s="113"/>
      <c r="E30" s="6" t="str">
        <f t="shared" si="21"/>
        <v/>
      </c>
      <c r="F30" s="113"/>
      <c r="G30" s="6" t="str">
        <f t="shared" si="34"/>
        <v/>
      </c>
      <c r="H30" s="113"/>
      <c r="I30" s="114"/>
      <c r="J30" s="60"/>
      <c r="K30" s="6" t="str">
        <f t="shared" si="1"/>
        <v/>
      </c>
      <c r="L30" s="59"/>
      <c r="M30" s="6" t="str">
        <f t="shared" si="2"/>
        <v/>
      </c>
      <c r="N30" s="59"/>
      <c r="O30" s="63"/>
      <c r="P30" s="59">
        <v>3</v>
      </c>
      <c r="Q30" s="6">
        <f t="shared" si="3"/>
        <v>42</v>
      </c>
      <c r="R30" s="59">
        <v>2</v>
      </c>
      <c r="S30" s="6">
        <f t="shared" si="4"/>
        <v>28</v>
      </c>
      <c r="T30" s="59">
        <v>5</v>
      </c>
      <c r="U30" s="62" t="s">
        <v>75</v>
      </c>
      <c r="V30" s="60"/>
      <c r="W30" s="6" t="str">
        <f t="shared" si="5"/>
        <v/>
      </c>
      <c r="X30" s="59"/>
      <c r="Y30" s="6" t="str">
        <f t="shared" si="6"/>
        <v/>
      </c>
      <c r="Z30" s="59"/>
      <c r="AA30" s="63"/>
      <c r="AB30" s="59"/>
      <c r="AC30" s="6" t="str">
        <f t="shared" si="7"/>
        <v/>
      </c>
      <c r="AD30" s="59"/>
      <c r="AE30" s="6" t="str">
        <f t="shared" si="8"/>
        <v/>
      </c>
      <c r="AF30" s="59"/>
      <c r="AG30" s="62"/>
      <c r="AH30" s="60"/>
      <c r="AI30" s="6" t="str">
        <f t="shared" si="9"/>
        <v/>
      </c>
      <c r="AJ30" s="59"/>
      <c r="AK30" s="6" t="str">
        <f t="shared" si="10"/>
        <v/>
      </c>
      <c r="AL30" s="59"/>
      <c r="AM30" s="63"/>
      <c r="AN30" s="60"/>
      <c r="AO30" s="6" t="str">
        <f t="shared" si="11"/>
        <v/>
      </c>
      <c r="AP30" s="61"/>
      <c r="AQ30" s="6" t="str">
        <f t="shared" si="12"/>
        <v/>
      </c>
      <c r="AR30" s="61"/>
      <c r="AS30" s="64"/>
      <c r="AT30" s="59"/>
      <c r="AU30" s="6" t="str">
        <f t="shared" si="13"/>
        <v/>
      </c>
      <c r="AV30" s="59"/>
      <c r="AW30" s="6" t="str">
        <f t="shared" si="14"/>
        <v/>
      </c>
      <c r="AX30" s="59"/>
      <c r="AY30" s="59"/>
      <c r="AZ30" s="8">
        <f>IF(D30+J30+P30+V30+AB30+AH30+AN30+AT30=0,"",D30+J30+P30+V30+AB30+AH30+AN30+AT30)</f>
        <v>3</v>
      </c>
      <c r="BA30" s="6">
        <f t="shared" si="16"/>
        <v>42</v>
      </c>
      <c r="BB30" s="9">
        <f>IF(F30+L30+R30+X30+AD30+AJ30+AP30+AV30=0,"",F30+L30+R30+X30+AD30+AJ30+AP30+AV30)</f>
        <v>2</v>
      </c>
      <c r="BC30" s="6">
        <f t="shared" si="18"/>
        <v>28</v>
      </c>
      <c r="BD30" s="9">
        <f>IF(N30+H30+T30+Z30+AF30+AL30+AR30+AX30=0,"",N30+H30+T30+Z30+AF30+AL30+AR30+AX30)</f>
        <v>5</v>
      </c>
      <c r="BE30" s="10">
        <f>IF(D30+F30+L30+J30+P30+R30+V30+X30+AB30+AD30+AH30+AJ30+AN30+AP30+AT30+AV30=0,"",D30+F30+L30+J30+P30+R30+V30+X30+AB30+AD30+AH30+AJ30+AN30+AP30+AT30+AV30)</f>
        <v>5</v>
      </c>
      <c r="BF30" s="279" t="s">
        <v>434</v>
      </c>
      <c r="BG30" s="216" t="s">
        <v>469</v>
      </c>
    </row>
    <row r="31" spans="1:59" ht="15.75" customHeight="1">
      <c r="A31" s="304" t="s">
        <v>247</v>
      </c>
      <c r="B31" s="56" t="s">
        <v>15</v>
      </c>
      <c r="C31" s="55" t="s">
        <v>107</v>
      </c>
      <c r="D31" s="113"/>
      <c r="E31" s="6" t="str">
        <f t="shared" si="21"/>
        <v/>
      </c>
      <c r="F31" s="113"/>
      <c r="G31" s="6" t="str">
        <f t="shared" si="34"/>
        <v/>
      </c>
      <c r="H31" s="113"/>
      <c r="I31" s="114"/>
      <c r="J31" s="60"/>
      <c r="K31" s="6" t="str">
        <f t="shared" si="1"/>
        <v/>
      </c>
      <c r="L31" s="59"/>
      <c r="M31" s="6" t="str">
        <f t="shared" si="2"/>
        <v/>
      </c>
      <c r="N31" s="59"/>
      <c r="O31" s="63"/>
      <c r="P31" s="59">
        <v>1</v>
      </c>
      <c r="Q31" s="6">
        <f t="shared" si="3"/>
        <v>14</v>
      </c>
      <c r="R31" s="59">
        <v>1</v>
      </c>
      <c r="S31" s="6">
        <f t="shared" si="4"/>
        <v>14</v>
      </c>
      <c r="T31" s="59">
        <v>2</v>
      </c>
      <c r="U31" s="62" t="s">
        <v>75</v>
      </c>
      <c r="V31" s="60"/>
      <c r="W31" s="6" t="str">
        <f t="shared" si="5"/>
        <v/>
      </c>
      <c r="X31" s="59"/>
      <c r="Y31" s="6" t="str">
        <f t="shared" si="6"/>
        <v/>
      </c>
      <c r="Z31" s="59"/>
      <c r="AA31" s="63"/>
      <c r="AB31" s="59"/>
      <c r="AC31" s="6" t="str">
        <f t="shared" si="7"/>
        <v/>
      </c>
      <c r="AD31" s="59"/>
      <c r="AE31" s="6" t="str">
        <f t="shared" si="8"/>
        <v/>
      </c>
      <c r="AF31" s="59"/>
      <c r="AG31" s="62"/>
      <c r="AH31" s="60"/>
      <c r="AI31" s="6" t="str">
        <f t="shared" si="9"/>
        <v/>
      </c>
      <c r="AJ31" s="59"/>
      <c r="AK31" s="6" t="str">
        <f t="shared" si="10"/>
        <v/>
      </c>
      <c r="AL31" s="59"/>
      <c r="AM31" s="63"/>
      <c r="AN31" s="60"/>
      <c r="AO31" s="6" t="str">
        <f t="shared" si="11"/>
        <v/>
      </c>
      <c r="AP31" s="61"/>
      <c r="AQ31" s="6" t="str">
        <f t="shared" si="12"/>
        <v/>
      </c>
      <c r="AR31" s="61"/>
      <c r="AS31" s="64"/>
      <c r="AT31" s="59"/>
      <c r="AU31" s="6" t="str">
        <f t="shared" si="13"/>
        <v/>
      </c>
      <c r="AV31" s="59"/>
      <c r="AW31" s="6" t="str">
        <f t="shared" si="14"/>
        <v/>
      </c>
      <c r="AX31" s="59"/>
      <c r="AY31" s="59"/>
      <c r="AZ31" s="8">
        <f t="shared" ref="AZ31:AZ69" si="35">IF(D31+J31+P31+V31+AB31+AH31+AN31+AT31=0,"",D31+J31+P31+V31+AB31+AH31+AN31+AT31)</f>
        <v>1</v>
      </c>
      <c r="BA31" s="6">
        <f t="shared" si="16"/>
        <v>14</v>
      </c>
      <c r="BB31" s="9">
        <f t="shared" ref="BB31:BB69" si="36">IF(F31+L31+R31+X31+AD31+AJ31+AP31+AV31=0,"",F31+L31+R31+X31+AD31+AJ31+AP31+AV31)</f>
        <v>1</v>
      </c>
      <c r="BC31" s="6">
        <f t="shared" si="18"/>
        <v>14</v>
      </c>
      <c r="BD31" s="9">
        <f t="shared" ref="BD31:BD57" si="37">IF(N31+H31+T31+Z31+AF31+AL31+AR31+AX31=0,"",N31+H31+T31+Z31+AF31+AL31+AR31+AX31)</f>
        <v>2</v>
      </c>
      <c r="BE31" s="10">
        <f>IF(D31+F31+L31+J31+P31+R31+V31+X31+AB31+AD31+AH31+AJ31+AN31+AP31+AT31+AV31=0,"",D31+F31+L31+J31+P31+R31+V31+X31+AB31+AD31+AH31+AJ31+AN31+AP31+AT31+AV31)</f>
        <v>2</v>
      </c>
      <c r="BF31" s="316" t="s">
        <v>438</v>
      </c>
      <c r="BG31" s="216" t="s">
        <v>348</v>
      </c>
    </row>
    <row r="32" spans="1:59" ht="12" customHeight="1">
      <c r="A32" s="53" t="s">
        <v>249</v>
      </c>
      <c r="B32" s="56" t="s">
        <v>15</v>
      </c>
      <c r="C32" s="331" t="s">
        <v>532</v>
      </c>
      <c r="D32" s="113"/>
      <c r="E32" s="6" t="str">
        <f t="shared" si="21"/>
        <v/>
      </c>
      <c r="F32" s="113"/>
      <c r="G32" s="6" t="str">
        <f t="shared" si="34"/>
        <v/>
      </c>
      <c r="H32" s="113"/>
      <c r="I32" s="114"/>
      <c r="J32" s="60"/>
      <c r="K32" s="6" t="str">
        <f t="shared" si="1"/>
        <v/>
      </c>
      <c r="L32" s="59"/>
      <c r="M32" s="6" t="str">
        <f t="shared" si="2"/>
        <v/>
      </c>
      <c r="N32" s="59"/>
      <c r="O32" s="63"/>
      <c r="P32" s="59">
        <v>1</v>
      </c>
      <c r="Q32" s="6">
        <f t="shared" si="3"/>
        <v>14</v>
      </c>
      <c r="R32" s="59">
        <v>1</v>
      </c>
      <c r="S32" s="6">
        <f t="shared" si="4"/>
        <v>14</v>
      </c>
      <c r="T32" s="59">
        <v>2</v>
      </c>
      <c r="U32" s="62" t="s">
        <v>75</v>
      </c>
      <c r="V32" s="60"/>
      <c r="W32" s="6" t="str">
        <f t="shared" si="5"/>
        <v/>
      </c>
      <c r="X32" s="59"/>
      <c r="Y32" s="6" t="str">
        <f t="shared" si="6"/>
        <v/>
      </c>
      <c r="Z32" s="59"/>
      <c r="AA32" s="63"/>
      <c r="AB32" s="59"/>
      <c r="AC32" s="6" t="str">
        <f t="shared" si="7"/>
        <v/>
      </c>
      <c r="AD32" s="59"/>
      <c r="AE32" s="6" t="str">
        <f t="shared" si="8"/>
        <v/>
      </c>
      <c r="AF32" s="59"/>
      <c r="AG32" s="62"/>
      <c r="AH32" s="60"/>
      <c r="AI32" s="6" t="str">
        <f t="shared" si="9"/>
        <v/>
      </c>
      <c r="AJ32" s="59"/>
      <c r="AK32" s="6" t="str">
        <f t="shared" si="10"/>
        <v/>
      </c>
      <c r="AL32" s="59"/>
      <c r="AM32" s="63"/>
      <c r="AN32" s="60"/>
      <c r="AO32" s="6" t="str">
        <f t="shared" si="11"/>
        <v/>
      </c>
      <c r="AP32" s="61"/>
      <c r="AQ32" s="6" t="str">
        <f t="shared" si="12"/>
        <v/>
      </c>
      <c r="AR32" s="61"/>
      <c r="AS32" s="64"/>
      <c r="AT32" s="59"/>
      <c r="AU32" s="6" t="str">
        <f t="shared" si="13"/>
        <v/>
      </c>
      <c r="AV32" s="59"/>
      <c r="AW32" s="6" t="str">
        <f t="shared" si="14"/>
        <v/>
      </c>
      <c r="AX32" s="59"/>
      <c r="AY32" s="59"/>
      <c r="AZ32" s="8">
        <f t="shared" si="35"/>
        <v>1</v>
      </c>
      <c r="BA32" s="6">
        <f t="shared" si="16"/>
        <v>14</v>
      </c>
      <c r="BB32" s="9">
        <f t="shared" si="36"/>
        <v>1</v>
      </c>
      <c r="BC32" s="6">
        <f t="shared" si="18"/>
        <v>14</v>
      </c>
      <c r="BD32" s="9">
        <f t="shared" si="37"/>
        <v>2</v>
      </c>
      <c r="BE32" s="10">
        <f>IF(D32+F32+L32+J32+P32+R32+V32+X32+AB32+AD32+AH32+AJ32+AN32+AP32+AT32+AV32=0,"",D32+F32+L32+J32+P32+R32+V32+X32+AB32+AD32+AH32+AJ32+AN32+AP32+AT32+AV32)</f>
        <v>2</v>
      </c>
      <c r="BF32" s="316" t="s">
        <v>438</v>
      </c>
      <c r="BG32" s="216" t="s">
        <v>392</v>
      </c>
    </row>
    <row r="33" spans="1:59" ht="15.75" customHeight="1">
      <c r="A33" s="251" t="s">
        <v>292</v>
      </c>
      <c r="B33" s="54" t="s">
        <v>15</v>
      </c>
      <c r="C33" s="55" t="s">
        <v>558</v>
      </c>
      <c r="D33" s="113"/>
      <c r="E33" s="6" t="str">
        <f t="shared" si="21"/>
        <v/>
      </c>
      <c r="F33" s="113"/>
      <c r="G33" s="6" t="str">
        <f t="shared" si="34"/>
        <v/>
      </c>
      <c r="H33" s="113"/>
      <c r="I33" s="423"/>
      <c r="J33" s="59"/>
      <c r="K33" s="6" t="str">
        <f t="shared" si="1"/>
        <v/>
      </c>
      <c r="L33" s="59"/>
      <c r="M33" s="6"/>
      <c r="N33" s="59"/>
      <c r="O33" s="425"/>
      <c r="P33" s="60">
        <v>1</v>
      </c>
      <c r="Q33" s="6">
        <f t="shared" ref="Q33" si="38">IF(P33*14=0,"",P33*14)</f>
        <v>14</v>
      </c>
      <c r="R33" s="59">
        <v>1</v>
      </c>
      <c r="S33" s="6">
        <f t="shared" ref="S33" si="39">IF(R33*14=0,"",R33*14)</f>
        <v>14</v>
      </c>
      <c r="T33" s="59">
        <v>2</v>
      </c>
      <c r="U33" s="63" t="s">
        <v>75</v>
      </c>
      <c r="V33" s="60"/>
      <c r="W33" s="6" t="str">
        <f t="shared" si="5"/>
        <v/>
      </c>
      <c r="X33" s="59"/>
      <c r="Y33" s="6" t="str">
        <f t="shared" si="6"/>
        <v/>
      </c>
      <c r="Z33" s="59"/>
      <c r="AA33" s="63"/>
      <c r="AB33" s="59"/>
      <c r="AC33" s="6" t="str">
        <f t="shared" si="7"/>
        <v/>
      </c>
      <c r="AD33" s="59"/>
      <c r="AE33" s="6" t="str">
        <f t="shared" si="8"/>
        <v/>
      </c>
      <c r="AF33" s="59"/>
      <c r="AG33" s="62"/>
      <c r="AH33" s="60"/>
      <c r="AI33" s="6" t="str">
        <f t="shared" si="9"/>
        <v/>
      </c>
      <c r="AJ33" s="59"/>
      <c r="AK33" s="6" t="str">
        <f t="shared" si="10"/>
        <v/>
      </c>
      <c r="AL33" s="59"/>
      <c r="AM33" s="63"/>
      <c r="AN33" s="60"/>
      <c r="AO33" s="6" t="str">
        <f t="shared" si="11"/>
        <v/>
      </c>
      <c r="AP33" s="61"/>
      <c r="AQ33" s="6" t="str">
        <f t="shared" si="12"/>
        <v/>
      </c>
      <c r="AR33" s="61"/>
      <c r="AS33" s="64"/>
      <c r="AT33" s="59"/>
      <c r="AU33" s="6" t="str">
        <f t="shared" si="13"/>
        <v/>
      </c>
      <c r="AV33" s="59"/>
      <c r="AW33" s="6" t="str">
        <f t="shared" si="14"/>
        <v/>
      </c>
      <c r="AX33" s="59"/>
      <c r="AY33" s="59"/>
      <c r="AZ33" s="8">
        <f t="shared" si="35"/>
        <v>1</v>
      </c>
      <c r="BA33" s="6">
        <f t="shared" si="16"/>
        <v>14</v>
      </c>
      <c r="BB33" s="9">
        <f t="shared" si="36"/>
        <v>1</v>
      </c>
      <c r="BC33" s="6">
        <f t="shared" si="18"/>
        <v>14</v>
      </c>
      <c r="BD33" s="9">
        <f t="shared" si="37"/>
        <v>2</v>
      </c>
      <c r="BE33" s="10">
        <f>IF(P33+R33+V33+X33+AB33+AD33+AH33+AJ33+AN33+AP33+AT33+AV33=0,"",P33+R33+V33+X33+AB33+AD33+AH33+AJ33+AN33+AP33+AT33+AV33)</f>
        <v>2</v>
      </c>
      <c r="BF33" s="279" t="s">
        <v>434</v>
      </c>
      <c r="BG33" s="216" t="s">
        <v>479</v>
      </c>
    </row>
    <row r="34" spans="1:59" s="67" customFormat="1" ht="15.75" customHeight="1">
      <c r="A34" s="374" t="s">
        <v>339</v>
      </c>
      <c r="B34" s="54" t="s">
        <v>15</v>
      </c>
      <c r="C34" s="331" t="s">
        <v>340</v>
      </c>
      <c r="D34" s="113"/>
      <c r="E34" s="6" t="str">
        <f t="shared" si="21"/>
        <v/>
      </c>
      <c r="F34" s="113"/>
      <c r="G34" s="6" t="str">
        <f t="shared" si="34"/>
        <v/>
      </c>
      <c r="H34" s="113"/>
      <c r="I34" s="114"/>
      <c r="J34" s="60"/>
      <c r="K34" s="6" t="str">
        <f t="shared" si="1"/>
        <v/>
      </c>
      <c r="L34" s="59"/>
      <c r="M34" s="6" t="str">
        <f t="shared" si="2"/>
        <v/>
      </c>
      <c r="N34" s="59"/>
      <c r="O34" s="63"/>
      <c r="P34" s="59">
        <v>3</v>
      </c>
      <c r="Q34" s="6">
        <f t="shared" si="3"/>
        <v>42</v>
      </c>
      <c r="R34" s="59"/>
      <c r="S34" s="6" t="str">
        <f>IF(R34*14=0,"",R34*14)</f>
        <v/>
      </c>
      <c r="T34" s="59">
        <v>3</v>
      </c>
      <c r="U34" s="62" t="s">
        <v>84</v>
      </c>
      <c r="V34" s="60"/>
      <c r="W34" s="6" t="str">
        <f t="shared" si="5"/>
        <v/>
      </c>
      <c r="X34" s="59"/>
      <c r="Y34" s="6" t="str">
        <f t="shared" si="6"/>
        <v/>
      </c>
      <c r="Z34" s="59"/>
      <c r="AA34" s="63"/>
      <c r="AB34" s="59"/>
      <c r="AC34" s="6" t="str">
        <f t="shared" si="7"/>
        <v/>
      </c>
      <c r="AD34" s="59"/>
      <c r="AE34" s="6" t="str">
        <f t="shared" si="8"/>
        <v/>
      </c>
      <c r="AF34" s="59"/>
      <c r="AG34" s="62"/>
      <c r="AH34" s="60"/>
      <c r="AI34" s="6" t="str">
        <f t="shared" si="9"/>
        <v/>
      </c>
      <c r="AJ34" s="59"/>
      <c r="AK34" s="6" t="str">
        <f t="shared" si="10"/>
        <v/>
      </c>
      <c r="AL34" s="59"/>
      <c r="AM34" s="63"/>
      <c r="AN34" s="60"/>
      <c r="AO34" s="6" t="str">
        <f t="shared" si="11"/>
        <v/>
      </c>
      <c r="AP34" s="61"/>
      <c r="AQ34" s="6" t="str">
        <f t="shared" si="12"/>
        <v/>
      </c>
      <c r="AR34" s="61"/>
      <c r="AS34" s="64"/>
      <c r="AT34" s="59"/>
      <c r="AU34" s="6" t="str">
        <f t="shared" si="13"/>
        <v/>
      </c>
      <c r="AV34" s="59"/>
      <c r="AW34" s="6" t="str">
        <f t="shared" si="14"/>
        <v/>
      </c>
      <c r="AX34" s="59"/>
      <c r="AY34" s="59"/>
      <c r="AZ34" s="8">
        <f t="shared" si="35"/>
        <v>3</v>
      </c>
      <c r="BA34" s="6">
        <f t="shared" si="16"/>
        <v>42</v>
      </c>
      <c r="BB34" s="9" t="str">
        <f t="shared" si="36"/>
        <v/>
      </c>
      <c r="BC34" s="6" t="str">
        <f t="shared" si="18"/>
        <v/>
      </c>
      <c r="BD34" s="9">
        <f t="shared" si="37"/>
        <v>3</v>
      </c>
      <c r="BE34" s="10">
        <f t="shared" ref="BE34:BE48" si="40">IF(D34+F34+L34+J34+P34+R34+V34+X34+AB34+AD34+AH34+AJ34+AN34+AP34+AT34+AV34=0,"",D34+F34+L34+J34+P34+R34+V34+X34+AB34+AD34+AH34+AJ34+AN34+AP34+AT34+AV34)</f>
        <v>3</v>
      </c>
      <c r="BF34" s="316" t="s">
        <v>441</v>
      </c>
      <c r="BG34" s="263" t="s">
        <v>530</v>
      </c>
    </row>
    <row r="35" spans="1:59" s="67" customFormat="1" ht="15.75" customHeight="1">
      <c r="A35" s="426" t="s">
        <v>673</v>
      </c>
      <c r="B35" s="54" t="s">
        <v>15</v>
      </c>
      <c r="C35" s="559" t="s">
        <v>674</v>
      </c>
      <c r="D35" s="113"/>
      <c r="E35" s="6"/>
      <c r="F35" s="113"/>
      <c r="G35" s="6"/>
      <c r="H35" s="113"/>
      <c r="I35" s="114"/>
      <c r="J35" s="60"/>
      <c r="K35" s="6" t="str">
        <f t="shared" si="1"/>
        <v/>
      </c>
      <c r="L35" s="59"/>
      <c r="M35" s="6"/>
      <c r="N35" s="59"/>
      <c r="O35" s="63"/>
      <c r="P35" s="60"/>
      <c r="Q35" s="6" t="str">
        <f>IF(P35*14=0,"",P35*14)</f>
        <v/>
      </c>
      <c r="R35" s="59">
        <v>2</v>
      </c>
      <c r="S35" s="6">
        <f>IF(R35*14=0,"",R35*14)</f>
        <v>28</v>
      </c>
      <c r="T35" s="59">
        <v>2</v>
      </c>
      <c r="U35" s="62" t="s">
        <v>84</v>
      </c>
      <c r="V35" s="60"/>
      <c r="W35" s="6"/>
      <c r="X35" s="59"/>
      <c r="Y35" s="6" t="str">
        <f>IF(X35*14=0,"",X35*14)</f>
        <v/>
      </c>
      <c r="Z35" s="59"/>
      <c r="AA35" s="63"/>
      <c r="AB35" s="59"/>
      <c r="AC35" s="6" t="str">
        <f t="shared" si="7"/>
        <v/>
      </c>
      <c r="AD35" s="59"/>
      <c r="AE35" s="6" t="str">
        <f t="shared" si="8"/>
        <v/>
      </c>
      <c r="AF35" s="59"/>
      <c r="AG35" s="62"/>
      <c r="AH35" s="60"/>
      <c r="AI35" s="6" t="str">
        <f t="shared" si="9"/>
        <v/>
      </c>
      <c r="AJ35" s="59"/>
      <c r="AK35" s="6" t="str">
        <f t="shared" si="10"/>
        <v/>
      </c>
      <c r="AL35" s="59"/>
      <c r="AM35" s="63"/>
      <c r="AN35" s="60"/>
      <c r="AO35" s="6" t="str">
        <f t="shared" si="11"/>
        <v/>
      </c>
      <c r="AP35" s="61"/>
      <c r="AQ35" s="6" t="str">
        <f t="shared" si="12"/>
        <v/>
      </c>
      <c r="AR35" s="61"/>
      <c r="AS35" s="64"/>
      <c r="AT35" s="59"/>
      <c r="AU35" s="6" t="str">
        <f t="shared" si="13"/>
        <v/>
      </c>
      <c r="AV35" s="59"/>
      <c r="AW35" s="6" t="str">
        <f t="shared" si="14"/>
        <v/>
      </c>
      <c r="AX35" s="59"/>
      <c r="AY35" s="59"/>
      <c r="AZ35" s="8" t="str">
        <f>IF(D35+J35+P35+V35+AB35+AH35+AN35+AT35=0,"",D35+J35+P35+V35+AB35+AH35+AN35+AT35)</f>
        <v/>
      </c>
      <c r="BA35" s="6" t="str">
        <f t="shared" si="16"/>
        <v/>
      </c>
      <c r="BB35" s="9">
        <f>IF(F35+L35+R35+X35+AD35+AJ35+AP35+AV35=0,"",F35+L35+R35+X35+AD35+AJ35+AP35+AV35)</f>
        <v>2</v>
      </c>
      <c r="BC35" s="6">
        <f t="shared" si="18"/>
        <v>28</v>
      </c>
      <c r="BD35" s="9">
        <f>IF(N35+H35+T35+Z35+AF35+AL35+AR35+AX35=0,"",N35+H35+T35+Z35+AF35+AL35+AR35+AX35)</f>
        <v>2</v>
      </c>
      <c r="BE35" s="10">
        <f>IF(D35+F35+L35+J35+P35+R35+V35+X35+AB35+AD35+AH35+AJ35+AN35+AP35+AT35+AV35=0,"",D35+F35+L35+J35+P35+R35+V35+X35+AB35+AD35+AH35+AJ35+AN35+AP35+AT35+AV35)</f>
        <v>2</v>
      </c>
      <c r="BF35" s="316" t="s">
        <v>439</v>
      </c>
      <c r="BG35" s="263" t="s">
        <v>563</v>
      </c>
    </row>
    <row r="36" spans="1:59" s="67" customFormat="1" ht="15.75" customHeight="1">
      <c r="A36" s="427" t="s">
        <v>675</v>
      </c>
      <c r="B36" s="54" t="s">
        <v>15</v>
      </c>
      <c r="C36" s="559" t="s">
        <v>676</v>
      </c>
      <c r="D36" s="113"/>
      <c r="E36" s="6" t="str">
        <f t="shared" ref="E36" si="41">IF(D36*14=0,"",D36*14)</f>
        <v/>
      </c>
      <c r="F36" s="113"/>
      <c r="G36" s="6" t="str">
        <f t="shared" ref="G36" si="42">IF(F36*14=0,"",F36*14)</f>
        <v/>
      </c>
      <c r="H36" s="113"/>
      <c r="I36" s="114"/>
      <c r="J36" s="60"/>
      <c r="K36" s="6" t="str">
        <f t="shared" si="1"/>
        <v/>
      </c>
      <c r="L36" s="59"/>
      <c r="M36" s="6" t="str">
        <f t="shared" ref="M36" si="43">IF(L36*14=0,"",L36*14)</f>
        <v/>
      </c>
      <c r="N36" s="59"/>
      <c r="O36" s="63"/>
      <c r="P36" s="60"/>
      <c r="Q36" s="6"/>
      <c r="R36" s="59"/>
      <c r="S36" s="6"/>
      <c r="T36" s="59"/>
      <c r="U36" s="63"/>
      <c r="V36" s="60"/>
      <c r="W36" s="6" t="str">
        <f>IF(V36*14=0,"",V36*14)</f>
        <v/>
      </c>
      <c r="X36" s="59">
        <v>4</v>
      </c>
      <c r="Y36" s="6">
        <f>IF(X36*14=0,"",X36*14)</f>
        <v>56</v>
      </c>
      <c r="Z36" s="59">
        <v>5</v>
      </c>
      <c r="AA36" s="63" t="s">
        <v>84</v>
      </c>
      <c r="AB36" s="59"/>
      <c r="AC36" s="6" t="str">
        <f t="shared" si="7"/>
        <v/>
      </c>
      <c r="AD36" s="59"/>
      <c r="AE36" s="6" t="str">
        <f t="shared" si="8"/>
        <v/>
      </c>
      <c r="AF36" s="59"/>
      <c r="AG36" s="62"/>
      <c r="AH36" s="60"/>
      <c r="AI36" s="6" t="str">
        <f t="shared" si="9"/>
        <v/>
      </c>
      <c r="AJ36" s="59"/>
      <c r="AK36" s="6" t="str">
        <f t="shared" si="10"/>
        <v/>
      </c>
      <c r="AL36" s="59"/>
      <c r="AM36" s="63"/>
      <c r="AN36" s="60"/>
      <c r="AO36" s="6" t="str">
        <f t="shared" si="11"/>
        <v/>
      </c>
      <c r="AP36" s="61"/>
      <c r="AQ36" s="6" t="str">
        <f t="shared" si="12"/>
        <v/>
      </c>
      <c r="AR36" s="61"/>
      <c r="AS36" s="64"/>
      <c r="AT36" s="59"/>
      <c r="AU36" s="6" t="str">
        <f t="shared" si="13"/>
        <v/>
      </c>
      <c r="AV36" s="59"/>
      <c r="AW36" s="6" t="str">
        <f t="shared" si="14"/>
        <v/>
      </c>
      <c r="AX36" s="59"/>
      <c r="AY36" s="59"/>
      <c r="AZ36" s="8" t="str">
        <f>IF(D36+J36+P36+V36+AB36+AH36+AN36+AT36=0,"",D36+J36+P36+V36+AB36+AH36+AN36+AT36)</f>
        <v/>
      </c>
      <c r="BA36" s="6" t="str">
        <f t="shared" si="16"/>
        <v/>
      </c>
      <c r="BB36" s="9">
        <f>IF(F36+L36+R36+X36+AD36+AJ36+AP36+AV36=0,"",F36+L36+R36+X36+AD36+AJ36+AP36+AV36)</f>
        <v>4</v>
      </c>
      <c r="BC36" s="6">
        <f t="shared" si="18"/>
        <v>56</v>
      </c>
      <c r="BD36" s="9">
        <f>IF(N36+H36+T36+Z36+AF36+AL36+AR36+AX36=0,"",N36+H36+T36+Z36+AF36+AL36+AR36+AX36)</f>
        <v>5</v>
      </c>
      <c r="BE36" s="10">
        <f>IF(D36+F36+L36+J36+P36+R36+V36+X36+AB36+AD36+AH36+AJ36+AN36+AP36+AT36+AV36=0,"",D36+F36+L36+J36+P36+R36+V36+X36+AB36+AD36+AH36+AJ36+AN36+AP36+AT36+AV36)</f>
        <v>4</v>
      </c>
      <c r="BF36" s="316" t="s">
        <v>443</v>
      </c>
      <c r="BG36" s="321" t="s">
        <v>449</v>
      </c>
    </row>
    <row r="37" spans="1:59" ht="15.75" customHeight="1">
      <c r="A37" s="53" t="s">
        <v>400</v>
      </c>
      <c r="B37" s="56" t="s">
        <v>15</v>
      </c>
      <c r="C37" s="55" t="s">
        <v>108</v>
      </c>
      <c r="D37" s="113"/>
      <c r="E37" s="6" t="str">
        <f t="shared" ref="E37:E57" si="44">IF(D37*14=0,"",D37*14)</f>
        <v/>
      </c>
      <c r="F37" s="113"/>
      <c r="G37" s="6" t="str">
        <f t="shared" ref="G37:G57" si="45">IF(F37*14=0,"",F37*14)</f>
        <v/>
      </c>
      <c r="H37" s="113"/>
      <c r="I37" s="114"/>
      <c r="J37" s="60"/>
      <c r="K37" s="6" t="str">
        <f t="shared" si="1"/>
        <v/>
      </c>
      <c r="L37" s="59"/>
      <c r="M37" s="6" t="str">
        <f t="shared" ref="M37:M60" si="46">IF(L37*14=0,"",L37*14)</f>
        <v/>
      </c>
      <c r="N37" s="59"/>
      <c r="O37" s="63"/>
      <c r="P37" s="59"/>
      <c r="Q37" s="6" t="str">
        <f t="shared" ref="Q37:Q57" si="47">IF(P37*14=0,"",P37*14)</f>
        <v/>
      </c>
      <c r="R37" s="59"/>
      <c r="S37" s="6" t="str">
        <f t="shared" ref="S37:S57" si="48">IF(R37*14=0,"",R37*14)</f>
        <v/>
      </c>
      <c r="T37" s="59"/>
      <c r="U37" s="62"/>
      <c r="V37" s="60">
        <v>1</v>
      </c>
      <c r="W37" s="6">
        <f t="shared" ref="W37:W57" si="49">IF(V37*14=0,"",V37*14)</f>
        <v>14</v>
      </c>
      <c r="X37" s="59">
        <v>1</v>
      </c>
      <c r="Y37" s="6">
        <f t="shared" ref="Y37:Y57" si="50">IF(X37*14=0,"",X37*14)</f>
        <v>14</v>
      </c>
      <c r="Z37" s="59">
        <v>2</v>
      </c>
      <c r="AA37" s="63" t="s">
        <v>84</v>
      </c>
      <c r="AB37" s="59"/>
      <c r="AC37" s="6" t="str">
        <f t="shared" ref="AC37:AC57" si="51">IF(AB37*14=0,"",AB37*14)</f>
        <v/>
      </c>
      <c r="AD37" s="59"/>
      <c r="AE37" s="6" t="str">
        <f t="shared" ref="AE37:AE57" si="52">IF(AD37*14=0,"",AD37*14)</f>
        <v/>
      </c>
      <c r="AF37" s="59"/>
      <c r="AG37" s="62"/>
      <c r="AH37" s="60"/>
      <c r="AI37" s="6" t="str">
        <f t="shared" ref="AI37:AI57" si="53">IF(AH37*14=0,"",AH37*14)</f>
        <v/>
      </c>
      <c r="AJ37" s="59"/>
      <c r="AK37" s="6" t="str">
        <f t="shared" ref="AK37:AK57" si="54">IF(AJ37*14=0,"",AJ37*14)</f>
        <v/>
      </c>
      <c r="AL37" s="59"/>
      <c r="AM37" s="63"/>
      <c r="AN37" s="60"/>
      <c r="AO37" s="6" t="str">
        <f t="shared" ref="AO37:AO57" si="55">IF(AN37*14=0,"",AN37*14)</f>
        <v/>
      </c>
      <c r="AP37" s="61"/>
      <c r="AQ37" s="6" t="str">
        <f t="shared" ref="AQ37:AQ58" si="56">IF(AP37*14=0,"",AP37*14)</f>
        <v/>
      </c>
      <c r="AR37" s="61"/>
      <c r="AS37" s="64"/>
      <c r="AT37" s="59"/>
      <c r="AU37" s="6" t="str">
        <f t="shared" ref="AU37:AU57" si="57">IF(AT37*14=0,"",AT37*14)</f>
        <v/>
      </c>
      <c r="AV37" s="59"/>
      <c r="AW37" s="6" t="str">
        <f t="shared" ref="AW37:AW57" si="58">IF(AV37*14=0,"",AV37*14)</f>
        <v/>
      </c>
      <c r="AX37" s="59"/>
      <c r="AY37" s="59"/>
      <c r="AZ37" s="8">
        <f>IF(D37+J37+P37+V37+AB37+AH37+AN37+AT37=0,"",D37+J37+P37+V37+AB37+AH37+AN37+AT37)</f>
        <v>1</v>
      </c>
      <c r="BA37" s="6">
        <f t="shared" ref="BA37:BA60" si="59">IF((D37+J37+P37+V37+AB37+AH37+AN37+AT37)*14=0,"",(D37+J37+P37+V37+AB37+AH37+AN37+AT37)*14)</f>
        <v>14</v>
      </c>
      <c r="BB37" s="9">
        <f>IF(F37+L37+R37+X37+AD37+AJ37+AP37+AV37=0,"",F37+L37+R37+X37+AD37+AJ37+AP37+AV37)</f>
        <v>1</v>
      </c>
      <c r="BC37" s="6">
        <f t="shared" ref="BC37:BC57" si="60">IF((L37+F37+R37+X37+AD37+AJ37+AP37+AV37)*14=0,"",(L37+F37+R37+X37+AD37+AJ37+AP37+AV37)*14)</f>
        <v>14</v>
      </c>
      <c r="BD37" s="9">
        <f>IF(N37+H37+T37+Z37+AF37+AL37+AR37+AX37=0,"",N37+H37+T37+Z37+AF37+AL37+AR37+AX37)</f>
        <v>2</v>
      </c>
      <c r="BE37" s="10">
        <f>IF(D37+F37+L37+J37+P37+R37+V37+X37+AB37+AD37+AH37+AJ37+AN37+AP37+AT37+AV37=0,"",D37+F37+L37+J37+P37+R37+V37+X37+AB37+AD37+AH37+AJ37+AN37+AP37+AT37+AV37)</f>
        <v>2</v>
      </c>
      <c r="BF37" s="316" t="s">
        <v>444</v>
      </c>
      <c r="BG37" s="216" t="s">
        <v>450</v>
      </c>
    </row>
    <row r="38" spans="1:59" s="67" customFormat="1" ht="15.75" customHeight="1">
      <c r="A38" s="558" t="s">
        <v>649</v>
      </c>
      <c r="B38" s="56" t="s">
        <v>15</v>
      </c>
      <c r="C38" s="55" t="s">
        <v>109</v>
      </c>
      <c r="D38" s="113"/>
      <c r="E38" s="6" t="str">
        <f t="shared" si="44"/>
        <v/>
      </c>
      <c r="F38" s="113"/>
      <c r="G38" s="6" t="str">
        <f t="shared" si="45"/>
        <v/>
      </c>
      <c r="H38" s="113"/>
      <c r="I38" s="114"/>
      <c r="J38" s="60"/>
      <c r="K38" s="6" t="str">
        <f t="shared" si="1"/>
        <v/>
      </c>
      <c r="L38" s="59"/>
      <c r="M38" s="6" t="str">
        <f t="shared" si="46"/>
        <v/>
      </c>
      <c r="N38" s="59"/>
      <c r="O38" s="63"/>
      <c r="P38" s="59"/>
      <c r="Q38" s="6" t="str">
        <f t="shared" si="47"/>
        <v/>
      </c>
      <c r="R38" s="59"/>
      <c r="S38" s="6" t="str">
        <f t="shared" si="48"/>
        <v/>
      </c>
      <c r="T38" s="59"/>
      <c r="U38" s="62"/>
      <c r="V38" s="60">
        <v>2</v>
      </c>
      <c r="W38" s="6">
        <f t="shared" si="49"/>
        <v>28</v>
      </c>
      <c r="X38" s="59">
        <v>1</v>
      </c>
      <c r="Y38" s="6">
        <f t="shared" si="50"/>
        <v>14</v>
      </c>
      <c r="Z38" s="383">
        <v>3</v>
      </c>
      <c r="AA38" s="63" t="s">
        <v>75</v>
      </c>
      <c r="AB38" s="59"/>
      <c r="AC38" s="6" t="str">
        <f t="shared" si="51"/>
        <v/>
      </c>
      <c r="AD38" s="59"/>
      <c r="AE38" s="6" t="str">
        <f t="shared" si="52"/>
        <v/>
      </c>
      <c r="AF38" s="59"/>
      <c r="AG38" s="62"/>
      <c r="AH38" s="60"/>
      <c r="AI38" s="6" t="str">
        <f t="shared" si="53"/>
        <v/>
      </c>
      <c r="AJ38" s="59"/>
      <c r="AK38" s="6" t="str">
        <f t="shared" si="54"/>
        <v/>
      </c>
      <c r="AL38" s="59"/>
      <c r="AM38" s="63"/>
      <c r="AN38" s="60"/>
      <c r="AO38" s="6" t="str">
        <f t="shared" si="55"/>
        <v/>
      </c>
      <c r="AP38" s="61"/>
      <c r="AQ38" s="6" t="str">
        <f t="shared" si="56"/>
        <v/>
      </c>
      <c r="AR38" s="61"/>
      <c r="AS38" s="64"/>
      <c r="AT38" s="59"/>
      <c r="AU38" s="6" t="str">
        <f t="shared" si="57"/>
        <v/>
      </c>
      <c r="AV38" s="59"/>
      <c r="AW38" s="6" t="str">
        <f t="shared" si="58"/>
        <v/>
      </c>
      <c r="AX38" s="59"/>
      <c r="AY38" s="59"/>
      <c r="AZ38" s="8">
        <f>IF(D38+J38+P38+V38+AB38+AH38+AN38+AT38=0,"",D38+J38+P38+V38+AB38+AH38+AN38+AT38)</f>
        <v>2</v>
      </c>
      <c r="BA38" s="6">
        <f t="shared" si="59"/>
        <v>28</v>
      </c>
      <c r="BB38" s="9">
        <f>IF(F38+L38+R38+X38+AD38+AJ38+AP38+AV38=0,"",F38+L38+R38+X38+AD38+AJ38+AP38+AV38)</f>
        <v>1</v>
      </c>
      <c r="BC38" s="6">
        <f t="shared" si="60"/>
        <v>14</v>
      </c>
      <c r="BD38" s="9">
        <f>IF(N38+H38+T38+Z38+AF38+AL38+AR38+AX38=0,"",N38+H38+T38+Z38+AF38+AL38+AR38+AX38)</f>
        <v>3</v>
      </c>
      <c r="BE38" s="10">
        <f>IF(D38+F38+L38+J38+P38+R38+V38+X38+AB38+AD38+AH38+AJ38+AN38+AP38+AT38+AV38=0,"",D38+F38+L38+J38+P38+R38+V38+X38+AB38+AD38+AH38+AJ38+AN38+AP38+AT38+AV38)</f>
        <v>3</v>
      </c>
      <c r="BF38" s="316" t="s">
        <v>438</v>
      </c>
      <c r="BG38" s="263" t="s">
        <v>348</v>
      </c>
    </row>
    <row r="39" spans="1:59" s="67" customFormat="1" ht="15.75" customHeight="1">
      <c r="A39" s="53" t="s">
        <v>293</v>
      </c>
      <c r="B39" s="56" t="s">
        <v>15</v>
      </c>
      <c r="C39" s="55" t="s">
        <v>559</v>
      </c>
      <c r="D39" s="113"/>
      <c r="E39" s="6" t="str">
        <f t="shared" si="44"/>
        <v/>
      </c>
      <c r="F39" s="113"/>
      <c r="G39" s="6" t="str">
        <f t="shared" si="45"/>
        <v/>
      </c>
      <c r="H39" s="113"/>
      <c r="I39" s="114"/>
      <c r="J39" s="60"/>
      <c r="K39" s="6" t="str">
        <f t="shared" si="1"/>
        <v/>
      </c>
      <c r="L39" s="59"/>
      <c r="M39" s="6" t="str">
        <f t="shared" si="46"/>
        <v/>
      </c>
      <c r="N39" s="59"/>
      <c r="O39" s="63"/>
      <c r="P39" s="59"/>
      <c r="Q39" s="6" t="str">
        <f t="shared" si="47"/>
        <v/>
      </c>
      <c r="R39" s="59"/>
      <c r="S39" s="6" t="str">
        <f t="shared" si="48"/>
        <v/>
      </c>
      <c r="T39" s="59"/>
      <c r="U39" s="62"/>
      <c r="V39" s="60">
        <v>1</v>
      </c>
      <c r="W39" s="6">
        <f>IF(V39*14=0,"",V39*14)</f>
        <v>14</v>
      </c>
      <c r="X39" s="59">
        <v>1</v>
      </c>
      <c r="Y39" s="6">
        <f>IF(X39*14=0,"",X39*14)</f>
        <v>14</v>
      </c>
      <c r="Z39" s="59">
        <v>2</v>
      </c>
      <c r="AA39" s="63" t="s">
        <v>75</v>
      </c>
      <c r="AB39" s="59"/>
      <c r="AC39" s="6" t="str">
        <f t="shared" si="51"/>
        <v/>
      </c>
      <c r="AD39" s="59"/>
      <c r="AE39" s="6" t="str">
        <f t="shared" si="52"/>
        <v/>
      </c>
      <c r="AF39" s="59"/>
      <c r="AG39" s="62"/>
      <c r="AH39" s="60"/>
      <c r="AI39" s="6" t="str">
        <f t="shared" si="53"/>
        <v/>
      </c>
      <c r="AJ39" s="59"/>
      <c r="AK39" s="6" t="str">
        <f t="shared" si="54"/>
        <v/>
      </c>
      <c r="AL39" s="59"/>
      <c r="AM39" s="63"/>
      <c r="AN39" s="60"/>
      <c r="AO39" s="6" t="str">
        <f t="shared" si="55"/>
        <v/>
      </c>
      <c r="AP39" s="61"/>
      <c r="AQ39" s="6" t="str">
        <f t="shared" si="56"/>
        <v/>
      </c>
      <c r="AR39" s="61"/>
      <c r="AS39" s="64"/>
      <c r="AT39" s="59"/>
      <c r="AU39" s="6" t="str">
        <f t="shared" si="57"/>
        <v/>
      </c>
      <c r="AV39" s="59"/>
      <c r="AW39" s="6" t="str">
        <f t="shared" si="58"/>
        <v/>
      </c>
      <c r="AX39" s="59"/>
      <c r="AY39" s="59"/>
      <c r="AZ39" s="8">
        <f t="shared" si="35"/>
        <v>1</v>
      </c>
      <c r="BA39" s="6">
        <f t="shared" si="59"/>
        <v>14</v>
      </c>
      <c r="BB39" s="9">
        <f t="shared" si="36"/>
        <v>1</v>
      </c>
      <c r="BC39" s="6">
        <f t="shared" si="60"/>
        <v>14</v>
      </c>
      <c r="BD39" s="9">
        <f t="shared" si="37"/>
        <v>2</v>
      </c>
      <c r="BE39" s="10">
        <f t="shared" si="40"/>
        <v>2</v>
      </c>
      <c r="BF39" s="316" t="s">
        <v>435</v>
      </c>
      <c r="BG39" s="278" t="s">
        <v>294</v>
      </c>
    </row>
    <row r="40" spans="1:59" s="67" customFormat="1" ht="15.75" customHeight="1">
      <c r="A40" s="53" t="s">
        <v>401</v>
      </c>
      <c r="B40" s="56" t="s">
        <v>15</v>
      </c>
      <c r="C40" s="331" t="s">
        <v>142</v>
      </c>
      <c r="D40" s="113"/>
      <c r="E40" s="6" t="str">
        <f t="shared" si="44"/>
        <v/>
      </c>
      <c r="F40" s="113"/>
      <c r="G40" s="6" t="str">
        <f t="shared" si="45"/>
        <v/>
      </c>
      <c r="H40" s="113"/>
      <c r="I40" s="114"/>
      <c r="J40" s="60"/>
      <c r="K40" s="6" t="str">
        <f t="shared" si="1"/>
        <v/>
      </c>
      <c r="L40" s="59"/>
      <c r="M40" s="6" t="str">
        <f t="shared" si="46"/>
        <v/>
      </c>
      <c r="N40" s="59"/>
      <c r="O40" s="63"/>
      <c r="P40" s="59"/>
      <c r="Q40" s="6" t="str">
        <f t="shared" si="47"/>
        <v/>
      </c>
      <c r="R40" s="59"/>
      <c r="S40" s="6" t="str">
        <f t="shared" si="48"/>
        <v/>
      </c>
      <c r="T40" s="59"/>
      <c r="U40" s="62"/>
      <c r="V40" s="60">
        <v>2</v>
      </c>
      <c r="W40" s="6">
        <f>IF(V40*14=0,"",V40*14)</f>
        <v>28</v>
      </c>
      <c r="X40" s="59">
        <v>1</v>
      </c>
      <c r="Y40" s="6">
        <f>IF(X40*14=0,"",X40*14)</f>
        <v>14</v>
      </c>
      <c r="Z40" s="59">
        <v>3</v>
      </c>
      <c r="AA40" s="63" t="s">
        <v>84</v>
      </c>
      <c r="AB40" s="59"/>
      <c r="AC40" s="6" t="str">
        <f t="shared" si="51"/>
        <v/>
      </c>
      <c r="AD40" s="59"/>
      <c r="AE40" s="6" t="str">
        <f t="shared" si="52"/>
        <v/>
      </c>
      <c r="AF40" s="59"/>
      <c r="AG40" s="62"/>
      <c r="AH40" s="60"/>
      <c r="AI40" s="6" t="str">
        <f t="shared" si="53"/>
        <v/>
      </c>
      <c r="AJ40" s="59"/>
      <c r="AK40" s="6" t="str">
        <f t="shared" si="54"/>
        <v/>
      </c>
      <c r="AL40" s="59"/>
      <c r="AM40" s="63"/>
      <c r="AN40" s="60"/>
      <c r="AO40" s="6" t="str">
        <f t="shared" si="55"/>
        <v/>
      </c>
      <c r="AP40" s="61"/>
      <c r="AQ40" s="6" t="str">
        <f t="shared" si="56"/>
        <v/>
      </c>
      <c r="AR40" s="61"/>
      <c r="AS40" s="64"/>
      <c r="AT40" s="59"/>
      <c r="AU40" s="6" t="str">
        <f t="shared" si="57"/>
        <v/>
      </c>
      <c r="AV40" s="59"/>
      <c r="AW40" s="6" t="str">
        <f t="shared" si="58"/>
        <v/>
      </c>
      <c r="AX40" s="59"/>
      <c r="AY40" s="59"/>
      <c r="AZ40" s="8">
        <f t="shared" si="35"/>
        <v>2</v>
      </c>
      <c r="BA40" s="6">
        <f t="shared" si="59"/>
        <v>28</v>
      </c>
      <c r="BB40" s="9">
        <f t="shared" si="36"/>
        <v>1</v>
      </c>
      <c r="BC40" s="6">
        <f t="shared" si="60"/>
        <v>14</v>
      </c>
      <c r="BD40" s="9">
        <f t="shared" si="37"/>
        <v>3</v>
      </c>
      <c r="BE40" s="10">
        <f t="shared" si="40"/>
        <v>3</v>
      </c>
      <c r="BF40" s="279" t="s">
        <v>434</v>
      </c>
      <c r="BG40" s="263" t="s">
        <v>471</v>
      </c>
    </row>
    <row r="41" spans="1:59" ht="15.75" customHeight="1">
      <c r="A41" s="557" t="s">
        <v>693</v>
      </c>
      <c r="B41" s="56" t="s">
        <v>15</v>
      </c>
      <c r="C41" s="331" t="s">
        <v>141</v>
      </c>
      <c r="D41" s="113"/>
      <c r="E41" s="6" t="str">
        <f t="shared" si="44"/>
        <v/>
      </c>
      <c r="F41" s="113"/>
      <c r="G41" s="6" t="str">
        <f t="shared" si="45"/>
        <v/>
      </c>
      <c r="H41" s="113"/>
      <c r="I41" s="114"/>
      <c r="J41" s="60"/>
      <c r="K41" s="6" t="str">
        <f t="shared" si="1"/>
        <v/>
      </c>
      <c r="L41" s="59"/>
      <c r="M41" s="6" t="str">
        <f t="shared" si="46"/>
        <v/>
      </c>
      <c r="N41" s="59"/>
      <c r="O41" s="63"/>
      <c r="P41" s="59"/>
      <c r="Q41" s="6" t="str">
        <f t="shared" si="47"/>
        <v/>
      </c>
      <c r="R41" s="59"/>
      <c r="S41" s="6" t="str">
        <f t="shared" si="48"/>
        <v/>
      </c>
      <c r="T41" s="59"/>
      <c r="U41" s="62"/>
      <c r="V41" s="60">
        <v>2</v>
      </c>
      <c r="W41" s="6">
        <f>IF(V41*14=0,"",V41*14)</f>
        <v>28</v>
      </c>
      <c r="X41" s="59">
        <v>1</v>
      </c>
      <c r="Y41" s="6">
        <f>IF(X41*14=0,"",X41*14)</f>
        <v>14</v>
      </c>
      <c r="Z41" s="383">
        <v>3</v>
      </c>
      <c r="AA41" s="63" t="s">
        <v>84</v>
      </c>
      <c r="AB41" s="59"/>
      <c r="AC41" s="6" t="str">
        <f t="shared" si="51"/>
        <v/>
      </c>
      <c r="AD41" s="59"/>
      <c r="AE41" s="6" t="str">
        <f t="shared" si="52"/>
        <v/>
      </c>
      <c r="AF41" s="59"/>
      <c r="AG41" s="62"/>
      <c r="AH41" s="60"/>
      <c r="AI41" s="6" t="str">
        <f t="shared" si="53"/>
        <v/>
      </c>
      <c r="AJ41" s="59"/>
      <c r="AK41" s="6" t="str">
        <f t="shared" si="54"/>
        <v/>
      </c>
      <c r="AL41" s="59"/>
      <c r="AM41" s="63"/>
      <c r="AN41" s="60"/>
      <c r="AO41" s="6" t="str">
        <f t="shared" si="55"/>
        <v/>
      </c>
      <c r="AP41" s="61"/>
      <c r="AQ41" s="6" t="str">
        <f t="shared" si="56"/>
        <v/>
      </c>
      <c r="AR41" s="61"/>
      <c r="AS41" s="64"/>
      <c r="AT41" s="59"/>
      <c r="AU41" s="6" t="str">
        <f t="shared" si="57"/>
        <v/>
      </c>
      <c r="AV41" s="59"/>
      <c r="AW41" s="6" t="str">
        <f t="shared" si="58"/>
        <v/>
      </c>
      <c r="AX41" s="59"/>
      <c r="AY41" s="59"/>
      <c r="AZ41" s="8">
        <f t="shared" si="35"/>
        <v>2</v>
      </c>
      <c r="BA41" s="6">
        <f t="shared" si="59"/>
        <v>28</v>
      </c>
      <c r="BB41" s="9">
        <f t="shared" si="36"/>
        <v>1</v>
      </c>
      <c r="BC41" s="6">
        <f t="shared" si="60"/>
        <v>14</v>
      </c>
      <c r="BD41" s="9">
        <f t="shared" si="37"/>
        <v>3</v>
      </c>
      <c r="BE41" s="10">
        <f t="shared" si="40"/>
        <v>3</v>
      </c>
      <c r="BF41" s="279" t="s">
        <v>434</v>
      </c>
      <c r="BG41" s="216" t="s">
        <v>479</v>
      </c>
    </row>
    <row r="42" spans="1:59" ht="15.75" customHeight="1">
      <c r="A42" s="281" t="s">
        <v>309</v>
      </c>
      <c r="B42" s="56" t="s">
        <v>15</v>
      </c>
      <c r="C42" s="331" t="s">
        <v>140</v>
      </c>
      <c r="D42" s="113"/>
      <c r="E42" s="6" t="str">
        <f t="shared" si="44"/>
        <v/>
      </c>
      <c r="F42" s="113"/>
      <c r="G42" s="6" t="str">
        <f t="shared" si="45"/>
        <v/>
      </c>
      <c r="H42" s="113"/>
      <c r="I42" s="114"/>
      <c r="J42" s="60"/>
      <c r="K42" s="6" t="str">
        <f t="shared" si="1"/>
        <v/>
      </c>
      <c r="L42" s="59"/>
      <c r="M42" s="6" t="str">
        <f t="shared" si="46"/>
        <v/>
      </c>
      <c r="N42" s="59"/>
      <c r="O42" s="63"/>
      <c r="P42" s="59"/>
      <c r="Q42" s="6" t="str">
        <f t="shared" si="47"/>
        <v/>
      </c>
      <c r="R42" s="59"/>
      <c r="S42" s="6" t="str">
        <f t="shared" si="48"/>
        <v/>
      </c>
      <c r="T42" s="59"/>
      <c r="U42" s="62"/>
      <c r="V42" s="60">
        <v>1</v>
      </c>
      <c r="W42" s="6">
        <f t="shared" si="49"/>
        <v>14</v>
      </c>
      <c r="X42" s="59">
        <v>1</v>
      </c>
      <c r="Y42" s="6">
        <f t="shared" si="50"/>
        <v>14</v>
      </c>
      <c r="Z42" s="59">
        <v>2</v>
      </c>
      <c r="AA42" s="63" t="s">
        <v>84</v>
      </c>
      <c r="AB42" s="59"/>
      <c r="AC42" s="6" t="str">
        <f t="shared" si="51"/>
        <v/>
      </c>
      <c r="AD42" s="59"/>
      <c r="AE42" s="6" t="str">
        <f t="shared" si="52"/>
        <v/>
      </c>
      <c r="AF42" s="59"/>
      <c r="AG42" s="62"/>
      <c r="AH42" s="60"/>
      <c r="AI42" s="6" t="str">
        <f t="shared" si="53"/>
        <v/>
      </c>
      <c r="AJ42" s="59"/>
      <c r="AK42" s="6" t="str">
        <f t="shared" si="54"/>
        <v/>
      </c>
      <c r="AL42" s="59"/>
      <c r="AM42" s="63"/>
      <c r="AN42" s="60"/>
      <c r="AO42" s="6" t="str">
        <f t="shared" si="55"/>
        <v/>
      </c>
      <c r="AP42" s="61"/>
      <c r="AQ42" s="6" t="str">
        <f t="shared" si="56"/>
        <v/>
      </c>
      <c r="AR42" s="61"/>
      <c r="AS42" s="64"/>
      <c r="AT42" s="59"/>
      <c r="AU42" s="6" t="str">
        <f t="shared" si="57"/>
        <v/>
      </c>
      <c r="AV42" s="59"/>
      <c r="AW42" s="6" t="str">
        <f t="shared" si="58"/>
        <v/>
      </c>
      <c r="AX42" s="59"/>
      <c r="AY42" s="59"/>
      <c r="AZ42" s="8">
        <f t="shared" si="35"/>
        <v>1</v>
      </c>
      <c r="BA42" s="6">
        <f t="shared" si="59"/>
        <v>14</v>
      </c>
      <c r="BB42" s="9">
        <f t="shared" si="36"/>
        <v>1</v>
      </c>
      <c r="BC42" s="6">
        <f t="shared" si="60"/>
        <v>14</v>
      </c>
      <c r="BD42" s="9">
        <f t="shared" si="37"/>
        <v>2</v>
      </c>
      <c r="BE42" s="10">
        <f t="shared" si="40"/>
        <v>2</v>
      </c>
      <c r="BF42" s="279" t="s">
        <v>437</v>
      </c>
      <c r="BG42" s="382" t="s">
        <v>194</v>
      </c>
    </row>
    <row r="43" spans="1:59" ht="31.5">
      <c r="A43" s="281" t="s">
        <v>402</v>
      </c>
      <c r="B43" s="56" t="s">
        <v>15</v>
      </c>
      <c r="C43" s="306" t="s">
        <v>110</v>
      </c>
      <c r="D43" s="113"/>
      <c r="E43" s="6" t="str">
        <f t="shared" si="44"/>
        <v/>
      </c>
      <c r="F43" s="113"/>
      <c r="G43" s="6" t="str">
        <f t="shared" si="45"/>
        <v/>
      </c>
      <c r="H43" s="113"/>
      <c r="I43" s="114"/>
      <c r="J43" s="60"/>
      <c r="K43" s="6" t="str">
        <f t="shared" si="1"/>
        <v/>
      </c>
      <c r="L43" s="59"/>
      <c r="M43" s="6" t="str">
        <f t="shared" si="46"/>
        <v/>
      </c>
      <c r="N43" s="59"/>
      <c r="O43" s="63"/>
      <c r="P43" s="59"/>
      <c r="Q43" s="6" t="str">
        <f t="shared" si="47"/>
        <v/>
      </c>
      <c r="R43" s="59"/>
      <c r="S43" s="6" t="str">
        <f t="shared" si="48"/>
        <v/>
      </c>
      <c r="T43" s="59"/>
      <c r="U43" s="62"/>
      <c r="V43" s="60">
        <v>1</v>
      </c>
      <c r="W43" s="6">
        <f t="shared" si="49"/>
        <v>14</v>
      </c>
      <c r="X43" s="59">
        <v>1</v>
      </c>
      <c r="Y43" s="6">
        <f t="shared" si="50"/>
        <v>14</v>
      </c>
      <c r="Z43" s="59">
        <v>2</v>
      </c>
      <c r="AA43" s="63" t="s">
        <v>75</v>
      </c>
      <c r="AB43" s="59"/>
      <c r="AC43" s="6" t="str">
        <f t="shared" si="51"/>
        <v/>
      </c>
      <c r="AD43" s="59"/>
      <c r="AE43" s="6" t="str">
        <f t="shared" si="52"/>
        <v/>
      </c>
      <c r="AF43" s="59"/>
      <c r="AG43" s="62"/>
      <c r="AH43" s="60"/>
      <c r="AI43" s="6" t="str">
        <f t="shared" si="53"/>
        <v/>
      </c>
      <c r="AJ43" s="59"/>
      <c r="AK43" s="6" t="str">
        <f t="shared" si="54"/>
        <v/>
      </c>
      <c r="AL43" s="59"/>
      <c r="AM43" s="63"/>
      <c r="AN43" s="60"/>
      <c r="AO43" s="6" t="str">
        <f t="shared" si="55"/>
        <v/>
      </c>
      <c r="AP43" s="61"/>
      <c r="AQ43" s="6" t="str">
        <f t="shared" si="56"/>
        <v/>
      </c>
      <c r="AR43" s="61"/>
      <c r="AS43" s="64"/>
      <c r="AT43" s="59"/>
      <c r="AU43" s="6" t="str">
        <f t="shared" si="57"/>
        <v/>
      </c>
      <c r="AV43" s="59"/>
      <c r="AW43" s="6" t="str">
        <f t="shared" si="58"/>
        <v/>
      </c>
      <c r="AX43" s="59"/>
      <c r="AY43" s="59"/>
      <c r="AZ43" s="8">
        <f t="shared" si="35"/>
        <v>1</v>
      </c>
      <c r="BA43" s="6">
        <f t="shared" si="59"/>
        <v>14</v>
      </c>
      <c r="BB43" s="9">
        <f t="shared" si="36"/>
        <v>1</v>
      </c>
      <c r="BC43" s="6">
        <f t="shared" si="60"/>
        <v>14</v>
      </c>
      <c r="BD43" s="9">
        <f t="shared" si="37"/>
        <v>2</v>
      </c>
      <c r="BE43" s="10">
        <f t="shared" si="40"/>
        <v>2</v>
      </c>
      <c r="BF43" s="330" t="s">
        <v>436</v>
      </c>
      <c r="BG43" s="263" t="s">
        <v>391</v>
      </c>
    </row>
    <row r="44" spans="1:59" ht="15.75" customHeight="1">
      <c r="A44" s="281" t="s">
        <v>306</v>
      </c>
      <c r="B44" s="280" t="s">
        <v>15</v>
      </c>
      <c r="C44" s="55" t="s">
        <v>307</v>
      </c>
      <c r="D44" s="113"/>
      <c r="E44" s="6" t="str">
        <f t="shared" si="44"/>
        <v/>
      </c>
      <c r="F44" s="113"/>
      <c r="G44" s="6" t="str">
        <f t="shared" si="45"/>
        <v/>
      </c>
      <c r="H44" s="113"/>
      <c r="I44" s="114"/>
      <c r="J44" s="60"/>
      <c r="K44" s="6" t="str">
        <f t="shared" si="1"/>
        <v/>
      </c>
      <c r="L44" s="59"/>
      <c r="M44" s="6" t="str">
        <f t="shared" si="46"/>
        <v/>
      </c>
      <c r="N44" s="59"/>
      <c r="O44" s="63"/>
      <c r="P44" s="59"/>
      <c r="Q44" s="6" t="str">
        <f t="shared" si="47"/>
        <v/>
      </c>
      <c r="R44" s="59"/>
      <c r="S44" s="6" t="str">
        <f t="shared" si="48"/>
        <v/>
      </c>
      <c r="T44" s="59"/>
      <c r="U44" s="62"/>
      <c r="V44" s="60">
        <v>1</v>
      </c>
      <c r="W44" s="6">
        <f t="shared" si="49"/>
        <v>14</v>
      </c>
      <c r="X44" s="59">
        <v>1</v>
      </c>
      <c r="Y44" s="6">
        <f t="shared" si="50"/>
        <v>14</v>
      </c>
      <c r="Z44" s="59">
        <v>2</v>
      </c>
      <c r="AA44" s="63" t="s">
        <v>75</v>
      </c>
      <c r="AB44" s="59"/>
      <c r="AC44" s="6" t="str">
        <f t="shared" si="51"/>
        <v/>
      </c>
      <c r="AD44" s="59"/>
      <c r="AE44" s="6" t="str">
        <f t="shared" si="52"/>
        <v/>
      </c>
      <c r="AF44" s="59"/>
      <c r="AG44" s="62"/>
      <c r="AH44" s="60"/>
      <c r="AI44" s="6" t="str">
        <f t="shared" si="53"/>
        <v/>
      </c>
      <c r="AJ44" s="59"/>
      <c r="AK44" s="6" t="str">
        <f t="shared" si="54"/>
        <v/>
      </c>
      <c r="AL44" s="59"/>
      <c r="AM44" s="63"/>
      <c r="AN44" s="60"/>
      <c r="AO44" s="6" t="str">
        <f t="shared" si="55"/>
        <v/>
      </c>
      <c r="AP44" s="61"/>
      <c r="AQ44" s="6" t="str">
        <f t="shared" si="56"/>
        <v/>
      </c>
      <c r="AR44" s="61"/>
      <c r="AS44" s="64"/>
      <c r="AT44" s="59"/>
      <c r="AU44" s="6" t="str">
        <f t="shared" si="57"/>
        <v/>
      </c>
      <c r="AV44" s="59"/>
      <c r="AW44" s="6" t="str">
        <f t="shared" si="58"/>
        <v/>
      </c>
      <c r="AX44" s="59"/>
      <c r="AY44" s="59"/>
      <c r="AZ44" s="8">
        <f t="shared" si="35"/>
        <v>1</v>
      </c>
      <c r="BA44" s="6">
        <f t="shared" si="59"/>
        <v>14</v>
      </c>
      <c r="BB44" s="9">
        <f t="shared" si="36"/>
        <v>1</v>
      </c>
      <c r="BC44" s="6">
        <f t="shared" si="60"/>
        <v>14</v>
      </c>
      <c r="BD44" s="9">
        <f t="shared" si="37"/>
        <v>2</v>
      </c>
      <c r="BE44" s="10">
        <f t="shared" si="40"/>
        <v>2</v>
      </c>
      <c r="BF44" s="279" t="s">
        <v>437</v>
      </c>
      <c r="BG44" s="216" t="s">
        <v>349</v>
      </c>
    </row>
    <row r="45" spans="1:59" ht="15.75" customHeight="1">
      <c r="A45" s="57" t="s">
        <v>312</v>
      </c>
      <c r="B45" s="56" t="s">
        <v>15</v>
      </c>
      <c r="C45" s="331" t="s">
        <v>143</v>
      </c>
      <c r="D45" s="113"/>
      <c r="E45" s="6" t="str">
        <f t="shared" si="44"/>
        <v/>
      </c>
      <c r="F45" s="113"/>
      <c r="G45" s="6" t="str">
        <f t="shared" si="45"/>
        <v/>
      </c>
      <c r="H45" s="113"/>
      <c r="I45" s="114"/>
      <c r="J45" s="60"/>
      <c r="K45" s="6" t="str">
        <f t="shared" si="1"/>
        <v/>
      </c>
      <c r="L45" s="59"/>
      <c r="M45" s="6" t="str">
        <f t="shared" si="46"/>
        <v/>
      </c>
      <c r="N45" s="59"/>
      <c r="O45" s="63"/>
      <c r="P45" s="59"/>
      <c r="Q45" s="6" t="str">
        <f t="shared" si="47"/>
        <v/>
      </c>
      <c r="R45" s="59"/>
      <c r="S45" s="6" t="str">
        <f t="shared" si="48"/>
        <v/>
      </c>
      <c r="T45" s="59"/>
      <c r="U45" s="62"/>
      <c r="V45" s="60">
        <v>1</v>
      </c>
      <c r="W45" s="6">
        <f t="shared" si="49"/>
        <v>14</v>
      </c>
      <c r="X45" s="59">
        <v>1</v>
      </c>
      <c r="Y45" s="6">
        <f t="shared" si="50"/>
        <v>14</v>
      </c>
      <c r="Z45" s="59">
        <v>2</v>
      </c>
      <c r="AA45" s="63" t="s">
        <v>84</v>
      </c>
      <c r="AB45" s="59"/>
      <c r="AC45" s="6" t="str">
        <f t="shared" si="51"/>
        <v/>
      </c>
      <c r="AD45" s="59"/>
      <c r="AE45" s="6" t="str">
        <f t="shared" si="52"/>
        <v/>
      </c>
      <c r="AF45" s="59"/>
      <c r="AG45" s="62"/>
      <c r="AH45" s="60"/>
      <c r="AI45" s="6" t="str">
        <f t="shared" si="53"/>
        <v/>
      </c>
      <c r="AJ45" s="59"/>
      <c r="AK45" s="6" t="str">
        <f t="shared" si="54"/>
        <v/>
      </c>
      <c r="AL45" s="59"/>
      <c r="AM45" s="63"/>
      <c r="AN45" s="60"/>
      <c r="AO45" s="6" t="str">
        <f t="shared" si="55"/>
        <v/>
      </c>
      <c r="AP45" s="61"/>
      <c r="AQ45" s="6" t="str">
        <f t="shared" si="56"/>
        <v/>
      </c>
      <c r="AR45" s="61"/>
      <c r="AS45" s="64"/>
      <c r="AT45" s="59"/>
      <c r="AU45" s="6" t="str">
        <f t="shared" si="57"/>
        <v/>
      </c>
      <c r="AV45" s="59"/>
      <c r="AW45" s="6" t="str">
        <f t="shared" si="58"/>
        <v/>
      </c>
      <c r="AX45" s="59"/>
      <c r="AY45" s="59"/>
      <c r="AZ45" s="8">
        <f t="shared" si="35"/>
        <v>1</v>
      </c>
      <c r="BA45" s="6">
        <f t="shared" si="59"/>
        <v>14</v>
      </c>
      <c r="BB45" s="9">
        <f t="shared" si="36"/>
        <v>1</v>
      </c>
      <c r="BC45" s="6">
        <f t="shared" si="60"/>
        <v>14</v>
      </c>
      <c r="BD45" s="9">
        <f t="shared" si="37"/>
        <v>2</v>
      </c>
      <c r="BE45" s="10">
        <f t="shared" si="40"/>
        <v>2</v>
      </c>
      <c r="BF45" s="279" t="s">
        <v>437</v>
      </c>
      <c r="BG45" s="216" t="s">
        <v>344</v>
      </c>
    </row>
    <row r="46" spans="1:59">
      <c r="A46" s="57" t="s">
        <v>310</v>
      </c>
      <c r="B46" s="56" t="s">
        <v>15</v>
      </c>
      <c r="C46" s="306" t="s">
        <v>565</v>
      </c>
      <c r="D46" s="113"/>
      <c r="E46" s="6" t="str">
        <f t="shared" si="44"/>
        <v/>
      </c>
      <c r="F46" s="113"/>
      <c r="G46" s="6" t="str">
        <f t="shared" si="45"/>
        <v/>
      </c>
      <c r="H46" s="113"/>
      <c r="I46" s="114"/>
      <c r="J46" s="60"/>
      <c r="K46" s="6" t="str">
        <f t="shared" si="1"/>
        <v/>
      </c>
      <c r="L46" s="59"/>
      <c r="M46" s="6" t="str">
        <f t="shared" si="46"/>
        <v/>
      </c>
      <c r="N46" s="59"/>
      <c r="O46" s="63"/>
      <c r="P46" s="59"/>
      <c r="Q46" s="6" t="str">
        <f t="shared" si="47"/>
        <v/>
      </c>
      <c r="R46" s="59"/>
      <c r="S46" s="6" t="str">
        <f t="shared" si="48"/>
        <v/>
      </c>
      <c r="T46" s="59"/>
      <c r="U46" s="62"/>
      <c r="V46" s="60"/>
      <c r="W46" s="6" t="str">
        <f t="shared" si="49"/>
        <v/>
      </c>
      <c r="X46" s="59">
        <v>2</v>
      </c>
      <c r="Y46" s="6">
        <f t="shared" si="50"/>
        <v>28</v>
      </c>
      <c r="Z46" s="59">
        <v>2</v>
      </c>
      <c r="AA46" s="63" t="s">
        <v>75</v>
      </c>
      <c r="AB46" s="59"/>
      <c r="AC46" s="6" t="str">
        <f t="shared" si="51"/>
        <v/>
      </c>
      <c r="AD46" s="59"/>
      <c r="AE46" s="6" t="str">
        <f t="shared" si="52"/>
        <v/>
      </c>
      <c r="AF46" s="59"/>
      <c r="AG46" s="62"/>
      <c r="AH46" s="60"/>
      <c r="AI46" s="6" t="str">
        <f t="shared" si="53"/>
        <v/>
      </c>
      <c r="AJ46" s="59"/>
      <c r="AK46" s="6" t="str">
        <f t="shared" si="54"/>
        <v/>
      </c>
      <c r="AL46" s="59"/>
      <c r="AM46" s="63"/>
      <c r="AN46" s="60"/>
      <c r="AO46" s="6" t="str">
        <f t="shared" si="55"/>
        <v/>
      </c>
      <c r="AP46" s="61"/>
      <c r="AQ46" s="6" t="str">
        <f t="shared" si="56"/>
        <v/>
      </c>
      <c r="AR46" s="61"/>
      <c r="AS46" s="64"/>
      <c r="AT46" s="59"/>
      <c r="AU46" s="6" t="str">
        <f t="shared" si="57"/>
        <v/>
      </c>
      <c r="AV46" s="59"/>
      <c r="AW46" s="6" t="str">
        <f t="shared" si="58"/>
        <v/>
      </c>
      <c r="AX46" s="59"/>
      <c r="AY46" s="59"/>
      <c r="AZ46" s="8" t="str">
        <f t="shared" si="35"/>
        <v/>
      </c>
      <c r="BA46" s="6" t="str">
        <f t="shared" si="59"/>
        <v/>
      </c>
      <c r="BB46" s="9">
        <f t="shared" si="36"/>
        <v>2</v>
      </c>
      <c r="BC46" s="6">
        <f t="shared" si="60"/>
        <v>28</v>
      </c>
      <c r="BD46" s="9">
        <f t="shared" si="37"/>
        <v>2</v>
      </c>
      <c r="BE46" s="10">
        <f t="shared" si="40"/>
        <v>2</v>
      </c>
      <c r="BF46" s="279" t="s">
        <v>437</v>
      </c>
      <c r="BG46" s="382" t="s">
        <v>668</v>
      </c>
    </row>
    <row r="47" spans="1:59" ht="15.75" customHeight="1">
      <c r="A47" s="57" t="s">
        <v>97</v>
      </c>
      <c r="B47" s="56" t="s">
        <v>15</v>
      </c>
      <c r="C47" s="55" t="s">
        <v>85</v>
      </c>
      <c r="D47" s="113"/>
      <c r="E47" s="6" t="str">
        <f t="shared" si="44"/>
        <v/>
      </c>
      <c r="F47" s="113"/>
      <c r="G47" s="6" t="str">
        <f t="shared" si="45"/>
        <v/>
      </c>
      <c r="H47" s="113"/>
      <c r="I47" s="114"/>
      <c r="J47" s="60"/>
      <c r="K47" s="6" t="str">
        <f t="shared" si="1"/>
        <v/>
      </c>
      <c r="L47" s="59"/>
      <c r="M47" s="6" t="str">
        <f t="shared" si="46"/>
        <v/>
      </c>
      <c r="N47" s="59"/>
      <c r="O47" s="63"/>
      <c r="P47" s="59"/>
      <c r="Q47" s="6" t="str">
        <f t="shared" si="47"/>
        <v/>
      </c>
      <c r="R47" s="59"/>
      <c r="S47" s="6" t="str">
        <f t="shared" si="48"/>
        <v/>
      </c>
      <c r="T47" s="59"/>
      <c r="U47" s="62"/>
      <c r="V47" s="60"/>
      <c r="W47" s="6" t="str">
        <f t="shared" si="49"/>
        <v/>
      </c>
      <c r="X47" s="59"/>
      <c r="Y47" s="6" t="str">
        <f t="shared" si="50"/>
        <v/>
      </c>
      <c r="Z47" s="59"/>
      <c r="AA47" s="63"/>
      <c r="AB47" s="59"/>
      <c r="AC47" s="6" t="str">
        <f t="shared" si="51"/>
        <v/>
      </c>
      <c r="AD47" s="59"/>
      <c r="AE47" s="6" t="str">
        <f t="shared" si="52"/>
        <v/>
      </c>
      <c r="AF47" s="59"/>
      <c r="AG47" s="62"/>
      <c r="AH47" s="60"/>
      <c r="AI47" s="6" t="str">
        <f t="shared" si="53"/>
        <v/>
      </c>
      <c r="AJ47" s="59"/>
      <c r="AK47" s="6" t="str">
        <f t="shared" si="54"/>
        <v/>
      </c>
      <c r="AL47" s="59"/>
      <c r="AM47" s="63"/>
      <c r="AN47" s="60"/>
      <c r="AO47" s="6" t="str">
        <f t="shared" si="55"/>
        <v/>
      </c>
      <c r="AP47" s="61">
        <v>2</v>
      </c>
      <c r="AQ47" s="6">
        <f t="shared" si="56"/>
        <v>28</v>
      </c>
      <c r="AR47" s="61">
        <v>2</v>
      </c>
      <c r="AS47" s="64" t="s">
        <v>75</v>
      </c>
      <c r="AT47" s="59"/>
      <c r="AU47" s="6" t="str">
        <f t="shared" si="57"/>
        <v/>
      </c>
      <c r="AV47" s="59"/>
      <c r="AW47" s="6" t="str">
        <f t="shared" si="58"/>
        <v/>
      </c>
      <c r="AX47" s="59"/>
      <c r="AY47" s="59"/>
      <c r="AZ47" s="8" t="str">
        <f t="shared" si="35"/>
        <v/>
      </c>
      <c r="BA47" s="6" t="str">
        <f t="shared" si="59"/>
        <v/>
      </c>
      <c r="BB47" s="9">
        <f t="shared" si="36"/>
        <v>2</v>
      </c>
      <c r="BC47" s="6">
        <f t="shared" si="60"/>
        <v>28</v>
      </c>
      <c r="BD47" s="9">
        <f t="shared" si="37"/>
        <v>2</v>
      </c>
      <c r="BE47" s="10">
        <f t="shared" si="40"/>
        <v>2</v>
      </c>
      <c r="BF47" s="316" t="s">
        <v>438</v>
      </c>
      <c r="BG47" s="216" t="s">
        <v>348</v>
      </c>
    </row>
    <row r="48" spans="1:59" ht="15.75" customHeight="1">
      <c r="A48" s="57" t="s">
        <v>311</v>
      </c>
      <c r="B48" s="56" t="s">
        <v>15</v>
      </c>
      <c r="C48" s="55" t="s">
        <v>111</v>
      </c>
      <c r="D48" s="113"/>
      <c r="E48" s="6" t="str">
        <f t="shared" si="44"/>
        <v/>
      </c>
      <c r="F48" s="113"/>
      <c r="G48" s="6" t="str">
        <f t="shared" si="45"/>
        <v/>
      </c>
      <c r="H48" s="113"/>
      <c r="I48" s="114"/>
      <c r="J48" s="60"/>
      <c r="K48" s="6" t="str">
        <f t="shared" si="1"/>
        <v/>
      </c>
      <c r="L48" s="59"/>
      <c r="M48" s="6" t="str">
        <f t="shared" si="46"/>
        <v/>
      </c>
      <c r="N48" s="59"/>
      <c r="O48" s="63"/>
      <c r="P48" s="59"/>
      <c r="Q48" s="6" t="str">
        <f t="shared" si="47"/>
        <v/>
      </c>
      <c r="R48" s="59"/>
      <c r="S48" s="6" t="str">
        <f t="shared" si="48"/>
        <v/>
      </c>
      <c r="T48" s="59"/>
      <c r="U48" s="62"/>
      <c r="V48" s="60"/>
      <c r="W48" s="6" t="str">
        <f t="shared" si="49"/>
        <v/>
      </c>
      <c r="X48" s="59"/>
      <c r="Y48" s="6" t="str">
        <f t="shared" si="50"/>
        <v/>
      </c>
      <c r="Z48" s="59"/>
      <c r="AA48" s="63"/>
      <c r="AB48" s="59"/>
      <c r="AC48" s="6" t="str">
        <f t="shared" si="51"/>
        <v/>
      </c>
      <c r="AD48" s="59">
        <v>2</v>
      </c>
      <c r="AE48" s="6">
        <f t="shared" si="52"/>
        <v>28</v>
      </c>
      <c r="AF48" s="59">
        <v>2</v>
      </c>
      <c r="AG48" s="62" t="s">
        <v>75</v>
      </c>
      <c r="AH48" s="60"/>
      <c r="AI48" s="6" t="str">
        <f t="shared" si="53"/>
        <v/>
      </c>
      <c r="AJ48" s="59"/>
      <c r="AK48" s="6" t="str">
        <f t="shared" si="54"/>
        <v/>
      </c>
      <c r="AL48" s="59"/>
      <c r="AM48" s="63"/>
      <c r="AN48" s="60"/>
      <c r="AO48" s="6" t="str">
        <f t="shared" si="55"/>
        <v/>
      </c>
      <c r="AP48" s="61"/>
      <c r="AQ48" s="6" t="str">
        <f t="shared" si="56"/>
        <v/>
      </c>
      <c r="AR48" s="61"/>
      <c r="AS48" s="64"/>
      <c r="AT48" s="59"/>
      <c r="AU48" s="6" t="str">
        <f t="shared" si="57"/>
        <v/>
      </c>
      <c r="AV48" s="59"/>
      <c r="AW48" s="6" t="str">
        <f t="shared" si="58"/>
        <v/>
      </c>
      <c r="AX48" s="59"/>
      <c r="AY48" s="59"/>
      <c r="AZ48" s="8" t="str">
        <f t="shared" si="35"/>
        <v/>
      </c>
      <c r="BA48" s="6" t="str">
        <f t="shared" si="59"/>
        <v/>
      </c>
      <c r="BB48" s="9">
        <f t="shared" si="36"/>
        <v>2</v>
      </c>
      <c r="BC48" s="6">
        <f t="shared" si="60"/>
        <v>28</v>
      </c>
      <c r="BD48" s="9">
        <f t="shared" si="37"/>
        <v>2</v>
      </c>
      <c r="BE48" s="10">
        <f t="shared" si="40"/>
        <v>2</v>
      </c>
      <c r="BF48" s="279" t="s">
        <v>437</v>
      </c>
      <c r="BG48" s="382" t="s">
        <v>668</v>
      </c>
    </row>
    <row r="49" spans="1:59" ht="15.75" customHeight="1">
      <c r="A49" s="557" t="s">
        <v>650</v>
      </c>
      <c r="B49" s="56" t="s">
        <v>15</v>
      </c>
      <c r="C49" s="331" t="s">
        <v>113</v>
      </c>
      <c r="D49" s="113"/>
      <c r="E49" s="6" t="str">
        <f t="shared" si="44"/>
        <v/>
      </c>
      <c r="F49" s="113"/>
      <c r="G49" s="6" t="str">
        <f t="shared" si="45"/>
        <v/>
      </c>
      <c r="H49" s="113"/>
      <c r="I49" s="114"/>
      <c r="J49" s="60"/>
      <c r="K49" s="6" t="str">
        <f t="shared" si="1"/>
        <v/>
      </c>
      <c r="L49" s="59"/>
      <c r="M49" s="6" t="str">
        <f t="shared" si="46"/>
        <v/>
      </c>
      <c r="N49" s="59"/>
      <c r="O49" s="63"/>
      <c r="P49" s="59"/>
      <c r="Q49" s="6" t="str">
        <f t="shared" si="47"/>
        <v/>
      </c>
      <c r="R49" s="59"/>
      <c r="S49" s="6" t="str">
        <f t="shared" si="48"/>
        <v/>
      </c>
      <c r="T49" s="59"/>
      <c r="U49" s="62"/>
      <c r="V49" s="60"/>
      <c r="W49" s="6" t="str">
        <f t="shared" si="49"/>
        <v/>
      </c>
      <c r="X49" s="59"/>
      <c r="Y49" s="6" t="str">
        <f t="shared" si="50"/>
        <v/>
      </c>
      <c r="Z49" s="59"/>
      <c r="AA49" s="63"/>
      <c r="AB49" s="59">
        <v>1</v>
      </c>
      <c r="AC49" s="6">
        <f t="shared" si="51"/>
        <v>14</v>
      </c>
      <c r="AD49" s="59">
        <v>2</v>
      </c>
      <c r="AE49" s="6">
        <f t="shared" si="52"/>
        <v>28</v>
      </c>
      <c r="AF49" s="383">
        <v>3</v>
      </c>
      <c r="AG49" s="62" t="s">
        <v>75</v>
      </c>
      <c r="AH49" s="60"/>
      <c r="AI49" s="6" t="str">
        <f t="shared" si="53"/>
        <v/>
      </c>
      <c r="AJ49" s="59"/>
      <c r="AK49" s="6" t="str">
        <f t="shared" si="54"/>
        <v/>
      </c>
      <c r="AL49" s="59"/>
      <c r="AM49" s="63"/>
      <c r="AN49" s="60"/>
      <c r="AO49" s="6" t="str">
        <f t="shared" si="55"/>
        <v/>
      </c>
      <c r="AP49" s="61"/>
      <c r="AQ49" s="6" t="str">
        <f t="shared" si="56"/>
        <v/>
      </c>
      <c r="AR49" s="61"/>
      <c r="AS49" s="64"/>
      <c r="AT49" s="59"/>
      <c r="AU49" s="6" t="str">
        <f t="shared" si="57"/>
        <v/>
      </c>
      <c r="AV49" s="59"/>
      <c r="AW49" s="6" t="str">
        <f t="shared" si="58"/>
        <v/>
      </c>
      <c r="AX49" s="59"/>
      <c r="AY49" s="59"/>
      <c r="AZ49" s="8">
        <f>IF(D49+J49+P49+V49+AB49+AH49+AN49+AT49=0,"",D49+J49+P49+V49+AB49+AH49+AN49+AT49)</f>
        <v>1</v>
      </c>
      <c r="BA49" s="6">
        <f t="shared" si="59"/>
        <v>14</v>
      </c>
      <c r="BB49" s="9">
        <f>IF(F49+L49+R49+X49+AD49+AJ49+AP49+AV49=0,"",F49+L49+R49+X49+AD49+AJ49+AP49+AV49)</f>
        <v>2</v>
      </c>
      <c r="BC49" s="6">
        <f t="shared" si="60"/>
        <v>28</v>
      </c>
      <c r="BD49" s="9">
        <f>IF(N49+H49+T49+Z49+AF49+AL49+AR49+AX49=0,"",N49+H49+T49+Z49+AF49+AL49+AR49+AX49)</f>
        <v>3</v>
      </c>
      <c r="BE49" s="10">
        <f>IF(D49+F49+L49+J49+P49+R49+V49+X49+AB49+AD49+AH49+AJ49+AN49+AP49+AT49+AV49=0,"",D49+F49+L49+J49+P49+R49+V49+X49+AB49+AD49+AH49+AJ49+AN49+AP49+AT49+AV49)</f>
        <v>3</v>
      </c>
      <c r="BF49" s="316" t="s">
        <v>438</v>
      </c>
      <c r="BG49" s="216" t="s">
        <v>478</v>
      </c>
    </row>
    <row r="50" spans="1:59" ht="15.75" customHeight="1">
      <c r="A50" s="53" t="s">
        <v>248</v>
      </c>
      <c r="B50" s="56" t="s">
        <v>15</v>
      </c>
      <c r="C50" s="55" t="s">
        <v>112</v>
      </c>
      <c r="D50" s="113"/>
      <c r="E50" s="6" t="str">
        <f t="shared" si="44"/>
        <v/>
      </c>
      <c r="F50" s="113"/>
      <c r="G50" s="6" t="str">
        <f t="shared" si="45"/>
        <v/>
      </c>
      <c r="H50" s="113"/>
      <c r="I50" s="114"/>
      <c r="J50" s="60"/>
      <c r="K50" s="6" t="str">
        <f t="shared" si="1"/>
        <v/>
      </c>
      <c r="L50" s="59"/>
      <c r="M50" s="6" t="str">
        <f t="shared" si="46"/>
        <v/>
      </c>
      <c r="N50" s="59"/>
      <c r="O50" s="63"/>
      <c r="P50" s="59"/>
      <c r="Q50" s="6" t="str">
        <f t="shared" si="47"/>
        <v/>
      </c>
      <c r="R50" s="59"/>
      <c r="S50" s="6" t="str">
        <f t="shared" si="48"/>
        <v/>
      </c>
      <c r="T50" s="59"/>
      <c r="U50" s="62"/>
      <c r="V50" s="60"/>
      <c r="W50" s="6" t="str">
        <f t="shared" si="49"/>
        <v/>
      </c>
      <c r="X50" s="59"/>
      <c r="Y50" s="6" t="str">
        <f t="shared" si="50"/>
        <v/>
      </c>
      <c r="Z50" s="59"/>
      <c r="AA50" s="63"/>
      <c r="AB50" s="59"/>
      <c r="AC50" s="6" t="str">
        <f t="shared" si="51"/>
        <v/>
      </c>
      <c r="AD50" s="59"/>
      <c r="AE50" s="6" t="str">
        <f t="shared" si="52"/>
        <v/>
      </c>
      <c r="AF50" s="59"/>
      <c r="AG50" s="62"/>
      <c r="AH50" s="60"/>
      <c r="AI50" s="6" t="str">
        <f t="shared" si="53"/>
        <v/>
      </c>
      <c r="AJ50" s="59">
        <v>2</v>
      </c>
      <c r="AK50" s="6">
        <f t="shared" si="54"/>
        <v>28</v>
      </c>
      <c r="AL50" s="59">
        <v>2</v>
      </c>
      <c r="AM50" s="63" t="s">
        <v>75</v>
      </c>
      <c r="AN50" s="60"/>
      <c r="AO50" s="6" t="str">
        <f t="shared" si="55"/>
        <v/>
      </c>
      <c r="AP50" s="61"/>
      <c r="AQ50" s="6" t="str">
        <f t="shared" si="56"/>
        <v/>
      </c>
      <c r="AR50" s="61"/>
      <c r="AS50" s="64"/>
      <c r="AT50" s="59"/>
      <c r="AU50" s="6" t="str">
        <f t="shared" si="57"/>
        <v/>
      </c>
      <c r="AV50" s="59"/>
      <c r="AW50" s="6" t="str">
        <f t="shared" si="58"/>
        <v/>
      </c>
      <c r="AX50" s="59"/>
      <c r="AY50" s="59"/>
      <c r="AZ50" s="8" t="str">
        <f t="shared" ref="AZ50:AZ60" si="61">IF(D50+J50+P50+V50+AB50+AH50+AN50+AT50=0,"",D50+J50+P50+V50+AB50+AH50+AN50+AT50)</f>
        <v/>
      </c>
      <c r="BA50" s="6" t="str">
        <f t="shared" si="59"/>
        <v/>
      </c>
      <c r="BB50" s="9">
        <f t="shared" ref="BB50:BB55" si="62">IF(F50+L50+R50+X50+AD50+AJ50+AP50+AV50=0,"",F50+L50+R50+X50+AD50+AJ50+AP50+AV50)</f>
        <v>2</v>
      </c>
      <c r="BC50" s="6">
        <f t="shared" si="60"/>
        <v>28</v>
      </c>
      <c r="BD50" s="9">
        <f t="shared" ref="BD50:BD55" si="63">IF(N50+H50+T50+Z50+AF50+AL50+AR50+AX50=0,"",N50+H50+T50+Z50+AF50+AL50+AR50+AX50)</f>
        <v>2</v>
      </c>
      <c r="BE50" s="10">
        <f>IF(D50+F50+L50+J50+P50+R50+V50+X50+AB50+AD50+AH50+AJ50+AN50+AP50+AT50+AV50=0,"",D50+F50+L50+J50+P50+R50+V50+X50+AB50+AD50+AH50+AJ50+AN50+AP50+AT50+AV50)</f>
        <v>2</v>
      </c>
      <c r="BF50" s="316" t="s">
        <v>438</v>
      </c>
      <c r="BG50" s="216" t="s">
        <v>348</v>
      </c>
    </row>
    <row r="51" spans="1:59" ht="15.75" customHeight="1">
      <c r="A51" s="53" t="s">
        <v>568</v>
      </c>
      <c r="B51" s="56" t="s">
        <v>15</v>
      </c>
      <c r="C51" s="55" t="s">
        <v>86</v>
      </c>
      <c r="D51" s="113"/>
      <c r="E51" s="6" t="str">
        <f t="shared" si="44"/>
        <v/>
      </c>
      <c r="F51" s="113"/>
      <c r="G51" s="6" t="str">
        <f t="shared" si="45"/>
        <v/>
      </c>
      <c r="H51" s="113"/>
      <c r="I51" s="114"/>
      <c r="J51" s="60"/>
      <c r="K51" s="6" t="str">
        <f t="shared" si="1"/>
        <v/>
      </c>
      <c r="L51" s="59"/>
      <c r="M51" s="6" t="str">
        <f t="shared" si="46"/>
        <v/>
      </c>
      <c r="N51" s="59"/>
      <c r="O51" s="63"/>
      <c r="P51" s="59"/>
      <c r="Q51" s="6" t="str">
        <f t="shared" si="47"/>
        <v/>
      </c>
      <c r="R51" s="59"/>
      <c r="S51" s="6" t="str">
        <f t="shared" si="48"/>
        <v/>
      </c>
      <c r="T51" s="59"/>
      <c r="U51" s="62"/>
      <c r="V51" s="60"/>
      <c r="W51" s="6" t="str">
        <f t="shared" si="49"/>
        <v/>
      </c>
      <c r="X51" s="59"/>
      <c r="Y51" s="6" t="str">
        <f t="shared" si="50"/>
        <v/>
      </c>
      <c r="Z51" s="59"/>
      <c r="AA51" s="63"/>
      <c r="AB51" s="59"/>
      <c r="AC51" s="6" t="str">
        <f t="shared" si="51"/>
        <v/>
      </c>
      <c r="AD51" s="59"/>
      <c r="AE51" s="6" t="str">
        <f t="shared" si="52"/>
        <v/>
      </c>
      <c r="AF51" s="59"/>
      <c r="AG51" s="62"/>
      <c r="AH51" s="60">
        <v>1</v>
      </c>
      <c r="AI51" s="6">
        <f t="shared" si="53"/>
        <v>14</v>
      </c>
      <c r="AJ51" s="59">
        <v>1</v>
      </c>
      <c r="AK51" s="6">
        <f t="shared" si="54"/>
        <v>14</v>
      </c>
      <c r="AL51" s="59">
        <v>2</v>
      </c>
      <c r="AM51" s="63" t="s">
        <v>75</v>
      </c>
      <c r="AN51" s="60"/>
      <c r="AO51" s="6" t="str">
        <f t="shared" si="55"/>
        <v/>
      </c>
      <c r="AP51" s="61"/>
      <c r="AQ51" s="6" t="str">
        <f t="shared" si="56"/>
        <v/>
      </c>
      <c r="AR51" s="61"/>
      <c r="AS51" s="64"/>
      <c r="AT51" s="59"/>
      <c r="AU51" s="6" t="str">
        <f t="shared" si="57"/>
        <v/>
      </c>
      <c r="AV51" s="59"/>
      <c r="AW51" s="6" t="str">
        <f t="shared" si="58"/>
        <v/>
      </c>
      <c r="AX51" s="59"/>
      <c r="AY51" s="59"/>
      <c r="AZ51" s="8">
        <f t="shared" si="61"/>
        <v>1</v>
      </c>
      <c r="BA51" s="6">
        <f t="shared" si="59"/>
        <v>14</v>
      </c>
      <c r="BB51" s="9">
        <f t="shared" si="62"/>
        <v>1</v>
      </c>
      <c r="BC51" s="6">
        <f t="shared" si="60"/>
        <v>14</v>
      </c>
      <c r="BD51" s="9">
        <f t="shared" si="63"/>
        <v>2</v>
      </c>
      <c r="BE51" s="10">
        <f>IF(D51+F51+L51+J51+P51+R51+V51+X51+AB51+AD51+AH51+AJ51+AN51+AP51+AT51+AV51=0,"",D51+F51+L51+J51+P51+R51+V51+X51+AB51+AD51+AH51+AJ51+AN51+AP51+AT51+AV51)</f>
        <v>2</v>
      </c>
      <c r="BF51" s="279" t="s">
        <v>440</v>
      </c>
      <c r="BG51" s="216" t="s">
        <v>480</v>
      </c>
    </row>
    <row r="52" spans="1:59" ht="15.75" customHeight="1">
      <c r="A52" s="57" t="s">
        <v>313</v>
      </c>
      <c r="B52" s="56" t="s">
        <v>15</v>
      </c>
      <c r="C52" s="331" t="s">
        <v>114</v>
      </c>
      <c r="D52" s="113"/>
      <c r="E52" s="6" t="str">
        <f t="shared" si="44"/>
        <v/>
      </c>
      <c r="F52" s="113"/>
      <c r="G52" s="6" t="str">
        <f t="shared" si="45"/>
        <v/>
      </c>
      <c r="H52" s="113"/>
      <c r="I52" s="114"/>
      <c r="J52" s="60"/>
      <c r="K52" s="6" t="str">
        <f t="shared" si="1"/>
        <v/>
      </c>
      <c r="L52" s="113"/>
      <c r="M52" s="6" t="str">
        <f t="shared" si="46"/>
        <v/>
      </c>
      <c r="N52" s="113"/>
      <c r="O52" s="114"/>
      <c r="P52" s="59"/>
      <c r="Q52" s="6" t="str">
        <f t="shared" si="47"/>
        <v/>
      </c>
      <c r="R52" s="59"/>
      <c r="S52" s="6" t="str">
        <f t="shared" si="48"/>
        <v/>
      </c>
      <c r="T52" s="59"/>
      <c r="U52" s="62"/>
      <c r="V52" s="60"/>
      <c r="W52" s="6" t="str">
        <f t="shared" si="49"/>
        <v/>
      </c>
      <c r="X52" s="59"/>
      <c r="Y52" s="6" t="str">
        <f t="shared" si="50"/>
        <v/>
      </c>
      <c r="Z52" s="59"/>
      <c r="AA52" s="63"/>
      <c r="AB52" s="59"/>
      <c r="AC52" s="6" t="str">
        <f t="shared" si="51"/>
        <v/>
      </c>
      <c r="AD52" s="59"/>
      <c r="AE52" s="6" t="str">
        <f t="shared" si="52"/>
        <v/>
      </c>
      <c r="AF52" s="59"/>
      <c r="AG52" s="62"/>
      <c r="AH52" s="60"/>
      <c r="AI52" s="6" t="str">
        <f t="shared" si="53"/>
        <v/>
      </c>
      <c r="AJ52" s="59"/>
      <c r="AK52" s="6" t="str">
        <f t="shared" si="54"/>
        <v/>
      </c>
      <c r="AL52" s="59"/>
      <c r="AM52" s="63"/>
      <c r="AN52" s="60"/>
      <c r="AO52" s="6" t="str">
        <f t="shared" si="55"/>
        <v/>
      </c>
      <c r="AP52" s="61"/>
      <c r="AQ52" s="6" t="str">
        <f t="shared" si="56"/>
        <v/>
      </c>
      <c r="AR52" s="61"/>
      <c r="AS52" s="64"/>
      <c r="AT52" s="59">
        <v>2</v>
      </c>
      <c r="AU52" s="6">
        <f t="shared" si="57"/>
        <v>28</v>
      </c>
      <c r="AV52" s="59"/>
      <c r="AW52" s="6" t="str">
        <f t="shared" si="58"/>
        <v/>
      </c>
      <c r="AX52" s="59">
        <v>2</v>
      </c>
      <c r="AY52" s="59" t="s">
        <v>84</v>
      </c>
      <c r="AZ52" s="8">
        <f t="shared" si="61"/>
        <v>2</v>
      </c>
      <c r="BA52" s="6">
        <f t="shared" si="59"/>
        <v>28</v>
      </c>
      <c r="BB52" s="9" t="str">
        <f t="shared" si="62"/>
        <v/>
      </c>
      <c r="BC52" s="6" t="str">
        <f t="shared" si="60"/>
        <v/>
      </c>
      <c r="BD52" s="9">
        <f t="shared" si="63"/>
        <v>2</v>
      </c>
      <c r="BE52" s="10">
        <f>IF(D52+F52+L52+J52+P52+R52+V52+X52+AB52+AD52+AH52+AJ52+AN52+AP52+AT52+AV52=0,"",D52+F52+L52+J52+P52+R52+V52+X52+AB52+AD52+AH52+AJ52+AN52+AP52+AT52+AV52)</f>
        <v>2</v>
      </c>
      <c r="BF52" s="279" t="s">
        <v>437</v>
      </c>
      <c r="BG52" s="216" t="s">
        <v>347</v>
      </c>
    </row>
    <row r="53" spans="1:59" ht="15.75" customHeight="1">
      <c r="A53" s="555" t="s">
        <v>677</v>
      </c>
      <c r="B53" s="56" t="s">
        <v>15</v>
      </c>
      <c r="C53" s="55" t="s">
        <v>678</v>
      </c>
      <c r="D53" s="113"/>
      <c r="E53" s="6" t="str">
        <f t="shared" si="44"/>
        <v/>
      </c>
      <c r="F53" s="113"/>
      <c r="G53" s="6" t="str">
        <f t="shared" si="45"/>
        <v/>
      </c>
      <c r="H53" s="113"/>
      <c r="I53" s="114"/>
      <c r="J53" s="60">
        <v>2</v>
      </c>
      <c r="K53" s="6">
        <f t="shared" si="1"/>
        <v>28</v>
      </c>
      <c r="L53" s="59">
        <v>2</v>
      </c>
      <c r="M53" s="6">
        <f t="shared" si="46"/>
        <v>28</v>
      </c>
      <c r="N53" s="59">
        <v>2</v>
      </c>
      <c r="O53" s="63" t="s">
        <v>75</v>
      </c>
      <c r="P53" s="59"/>
      <c r="Q53" s="6" t="str">
        <f t="shared" si="47"/>
        <v/>
      </c>
      <c r="R53" s="113"/>
      <c r="S53" s="6" t="str">
        <f t="shared" si="48"/>
        <v/>
      </c>
      <c r="T53" s="113"/>
      <c r="U53" s="114"/>
      <c r="V53" s="60"/>
      <c r="W53" s="6" t="str">
        <f t="shared" si="49"/>
        <v/>
      </c>
      <c r="X53" s="59"/>
      <c r="Y53" s="6" t="str">
        <f t="shared" si="50"/>
        <v/>
      </c>
      <c r="Z53" s="59"/>
      <c r="AA53" s="63"/>
      <c r="AB53" s="59"/>
      <c r="AC53" s="6" t="str">
        <f t="shared" si="51"/>
        <v/>
      </c>
      <c r="AD53" s="59"/>
      <c r="AE53" s="6" t="str">
        <f t="shared" si="52"/>
        <v/>
      </c>
      <c r="AF53" s="59"/>
      <c r="AG53" s="62"/>
      <c r="AH53" s="60"/>
      <c r="AI53" s="6" t="str">
        <f t="shared" si="53"/>
        <v/>
      </c>
      <c r="AJ53" s="59"/>
      <c r="AK53" s="6" t="str">
        <f t="shared" si="54"/>
        <v/>
      </c>
      <c r="AL53" s="59"/>
      <c r="AM53" s="63"/>
      <c r="AN53" s="60"/>
      <c r="AO53" s="6" t="str">
        <f t="shared" si="55"/>
        <v/>
      </c>
      <c r="AP53" s="61"/>
      <c r="AQ53" s="6" t="str">
        <f t="shared" si="56"/>
        <v/>
      </c>
      <c r="AR53" s="61"/>
      <c r="AS53" s="64"/>
      <c r="AT53" s="59"/>
      <c r="AU53" s="6" t="str">
        <f t="shared" si="57"/>
        <v/>
      </c>
      <c r="AV53" s="59"/>
      <c r="AW53" s="6" t="str">
        <f t="shared" si="58"/>
        <v/>
      </c>
      <c r="AX53" s="59"/>
      <c r="AY53" s="59"/>
      <c r="AZ53" s="8">
        <f t="shared" si="61"/>
        <v>2</v>
      </c>
      <c r="BA53" s="6">
        <f t="shared" si="59"/>
        <v>28</v>
      </c>
      <c r="BB53" s="9">
        <f t="shared" si="62"/>
        <v>2</v>
      </c>
      <c r="BC53" s="6">
        <f t="shared" si="60"/>
        <v>28</v>
      </c>
      <c r="BD53" s="9">
        <f t="shared" si="63"/>
        <v>2</v>
      </c>
      <c r="BE53" s="10">
        <f>IF(D53+F53+L53+J53+P53+R53+V53+X53+AB53+AD53+AH53+AJ53+AN53+AP53+AT53+AV53=0,"",D53+F53+L53+J53+P53+R53+V53+X53+AB53+AD53+AH53+AJ53+AN53+AP53+AT53+AV53)</f>
        <v>4</v>
      </c>
      <c r="BF53" s="316" t="s">
        <v>445</v>
      </c>
      <c r="BG53" s="328" t="s">
        <v>477</v>
      </c>
    </row>
    <row r="54" spans="1:59" s="67" customFormat="1" ht="15.75" customHeight="1">
      <c r="A54" s="555" t="s">
        <v>679</v>
      </c>
      <c r="B54" s="56" t="s">
        <v>15</v>
      </c>
      <c r="C54" s="55" t="s">
        <v>680</v>
      </c>
      <c r="D54" s="113"/>
      <c r="E54" s="6" t="str">
        <f t="shared" si="44"/>
        <v/>
      </c>
      <c r="F54" s="113"/>
      <c r="G54" s="6" t="str">
        <f t="shared" si="45"/>
        <v/>
      </c>
      <c r="H54" s="113"/>
      <c r="I54" s="114"/>
      <c r="J54" s="60"/>
      <c r="K54" s="6" t="str">
        <f t="shared" ref="K54:K57" si="64">IF(J54*14=0,"",J54*14)</f>
        <v/>
      </c>
      <c r="L54" s="59"/>
      <c r="M54" s="6" t="str">
        <f t="shared" si="46"/>
        <v/>
      </c>
      <c r="N54" s="59"/>
      <c r="O54" s="63"/>
      <c r="P54" s="59"/>
      <c r="Q54" s="6" t="str">
        <f t="shared" si="47"/>
        <v/>
      </c>
      <c r="R54" s="59">
        <v>2</v>
      </c>
      <c r="S54" s="6">
        <f t="shared" si="48"/>
        <v>28</v>
      </c>
      <c r="T54" s="59">
        <v>2</v>
      </c>
      <c r="U54" s="62" t="s">
        <v>75</v>
      </c>
      <c r="V54" s="60"/>
      <c r="W54" s="6" t="str">
        <f t="shared" si="49"/>
        <v/>
      </c>
      <c r="X54" s="113"/>
      <c r="Y54" s="6" t="str">
        <f t="shared" si="50"/>
        <v/>
      </c>
      <c r="Z54" s="113"/>
      <c r="AA54" s="63"/>
      <c r="AB54" s="59"/>
      <c r="AC54" s="6" t="str">
        <f t="shared" si="51"/>
        <v/>
      </c>
      <c r="AD54" s="59"/>
      <c r="AE54" s="6" t="str">
        <f t="shared" si="52"/>
        <v/>
      </c>
      <c r="AF54" s="59"/>
      <c r="AG54" s="62"/>
      <c r="AH54" s="60"/>
      <c r="AI54" s="6" t="str">
        <f t="shared" si="53"/>
        <v/>
      </c>
      <c r="AJ54" s="59"/>
      <c r="AK54" s="6" t="str">
        <f t="shared" si="54"/>
        <v/>
      </c>
      <c r="AL54" s="59"/>
      <c r="AM54" s="63"/>
      <c r="AN54" s="60"/>
      <c r="AO54" s="6" t="str">
        <f t="shared" si="55"/>
        <v/>
      </c>
      <c r="AP54" s="61"/>
      <c r="AQ54" s="6" t="str">
        <f t="shared" si="56"/>
        <v/>
      </c>
      <c r="AR54" s="61"/>
      <c r="AS54" s="64"/>
      <c r="AT54" s="59"/>
      <c r="AU54" s="6" t="str">
        <f t="shared" si="57"/>
        <v/>
      </c>
      <c r="AV54" s="59"/>
      <c r="AW54" s="6" t="str">
        <f t="shared" si="58"/>
        <v/>
      </c>
      <c r="AX54" s="59"/>
      <c r="AY54" s="59"/>
      <c r="AZ54" s="8" t="str">
        <f t="shared" si="61"/>
        <v/>
      </c>
      <c r="BA54" s="6" t="str">
        <f t="shared" si="59"/>
        <v/>
      </c>
      <c r="BB54" s="9">
        <f t="shared" si="62"/>
        <v>2</v>
      </c>
      <c r="BC54" s="6">
        <f t="shared" si="60"/>
        <v>28</v>
      </c>
      <c r="BD54" s="9">
        <f t="shared" si="63"/>
        <v>2</v>
      </c>
      <c r="BE54" s="10">
        <f>IF(P54+R54+V54+X54+AB54+AD54+AH54+AJ54+AN54+AP54+AT54+AV54=0,"",P54+R54+V54+X54+AB54+AD54+AH54+AJ54+AN54+AP54+AT54+AV54)</f>
        <v>2</v>
      </c>
      <c r="BF54" s="316" t="s">
        <v>445</v>
      </c>
      <c r="BG54" s="328" t="s">
        <v>477</v>
      </c>
    </row>
    <row r="55" spans="1:59" ht="15.75" customHeight="1">
      <c r="A55" s="555" t="s">
        <v>681</v>
      </c>
      <c r="B55" s="56" t="s">
        <v>15</v>
      </c>
      <c r="C55" s="55" t="s">
        <v>682</v>
      </c>
      <c r="D55" s="113"/>
      <c r="E55" s="6" t="str">
        <f t="shared" si="44"/>
        <v/>
      </c>
      <c r="F55" s="113"/>
      <c r="G55" s="6" t="str">
        <f t="shared" si="45"/>
        <v/>
      </c>
      <c r="H55" s="113"/>
      <c r="I55" s="114"/>
      <c r="J55" s="60"/>
      <c r="K55" s="6" t="str">
        <f t="shared" si="64"/>
        <v/>
      </c>
      <c r="L55" s="59"/>
      <c r="M55" s="6" t="str">
        <f t="shared" si="46"/>
        <v/>
      </c>
      <c r="N55" s="59"/>
      <c r="O55" s="63"/>
      <c r="P55" s="59"/>
      <c r="Q55" s="6" t="str">
        <f t="shared" si="47"/>
        <v/>
      </c>
      <c r="R55" s="59"/>
      <c r="S55" s="6" t="str">
        <f t="shared" si="48"/>
        <v/>
      </c>
      <c r="T55" s="59"/>
      <c r="U55" s="62"/>
      <c r="V55" s="60"/>
      <c r="W55" s="6" t="str">
        <f t="shared" si="49"/>
        <v/>
      </c>
      <c r="X55" s="59">
        <v>2</v>
      </c>
      <c r="Y55" s="6">
        <f t="shared" si="50"/>
        <v>28</v>
      </c>
      <c r="Z55" s="59">
        <v>2</v>
      </c>
      <c r="AA55" s="63" t="s">
        <v>75</v>
      </c>
      <c r="AB55" s="59"/>
      <c r="AC55" s="6" t="str">
        <f t="shared" si="51"/>
        <v/>
      </c>
      <c r="AD55" s="113"/>
      <c r="AE55" s="6" t="str">
        <f t="shared" si="52"/>
        <v/>
      </c>
      <c r="AF55" s="113"/>
      <c r="AG55" s="62"/>
      <c r="AH55" s="60"/>
      <c r="AI55" s="6" t="str">
        <f t="shared" si="53"/>
        <v/>
      </c>
      <c r="AJ55" s="59"/>
      <c r="AK55" s="6" t="str">
        <f t="shared" si="54"/>
        <v/>
      </c>
      <c r="AL55" s="59"/>
      <c r="AM55" s="63"/>
      <c r="AN55" s="60"/>
      <c r="AO55" s="6" t="str">
        <f t="shared" si="55"/>
        <v/>
      </c>
      <c r="AP55" s="61"/>
      <c r="AQ55" s="6" t="str">
        <f t="shared" si="56"/>
        <v/>
      </c>
      <c r="AR55" s="61"/>
      <c r="AS55" s="64"/>
      <c r="AT55" s="59"/>
      <c r="AU55" s="6" t="str">
        <f t="shared" si="57"/>
        <v/>
      </c>
      <c r="AV55" s="59"/>
      <c r="AW55" s="6" t="str">
        <f t="shared" si="58"/>
        <v/>
      </c>
      <c r="AX55" s="59"/>
      <c r="AY55" s="59"/>
      <c r="AZ55" s="8" t="str">
        <f t="shared" si="61"/>
        <v/>
      </c>
      <c r="BA55" s="6" t="str">
        <f t="shared" si="59"/>
        <v/>
      </c>
      <c r="BB55" s="9">
        <f t="shared" si="62"/>
        <v>2</v>
      </c>
      <c r="BC55" s="6">
        <f t="shared" si="60"/>
        <v>28</v>
      </c>
      <c r="BD55" s="9">
        <f t="shared" si="63"/>
        <v>2</v>
      </c>
      <c r="BE55" s="10">
        <f>IF(D55+F55+L55+J55+P55+R55+V55+X55+AB55+AD55+AH55+AJ55+AN55+AP55+AT55+AV55=0,"",D55+F55+L55+J55+P55+R55+V55+X55+AB55+AD55+AH55+AJ55+AN55+AP55+AT55+AV55)</f>
        <v>2</v>
      </c>
      <c r="BF55" s="316" t="s">
        <v>445</v>
      </c>
      <c r="BG55" s="328" t="s">
        <v>477</v>
      </c>
    </row>
    <row r="56" spans="1:59" ht="15.75" customHeight="1">
      <c r="A56" s="555" t="s">
        <v>683</v>
      </c>
      <c r="B56" s="56" t="s">
        <v>15</v>
      </c>
      <c r="C56" s="55" t="s">
        <v>684</v>
      </c>
      <c r="D56" s="113"/>
      <c r="E56" s="6" t="str">
        <f t="shared" si="44"/>
        <v/>
      </c>
      <c r="F56" s="113"/>
      <c r="G56" s="6" t="str">
        <f t="shared" si="45"/>
        <v/>
      </c>
      <c r="H56" s="113"/>
      <c r="I56" s="114"/>
      <c r="J56" s="60"/>
      <c r="K56" s="6" t="str">
        <f t="shared" si="64"/>
        <v/>
      </c>
      <c r="L56" s="59"/>
      <c r="M56" s="6" t="str">
        <f t="shared" si="46"/>
        <v/>
      </c>
      <c r="N56" s="59"/>
      <c r="O56" s="63"/>
      <c r="P56" s="59"/>
      <c r="Q56" s="6" t="str">
        <f t="shared" si="47"/>
        <v/>
      </c>
      <c r="R56" s="59"/>
      <c r="S56" s="6" t="str">
        <f t="shared" si="48"/>
        <v/>
      </c>
      <c r="T56" s="59"/>
      <c r="U56" s="62"/>
      <c r="V56" s="60"/>
      <c r="W56" s="6" t="str">
        <f t="shared" si="49"/>
        <v/>
      </c>
      <c r="X56" s="59"/>
      <c r="Y56" s="6" t="str">
        <f t="shared" si="50"/>
        <v/>
      </c>
      <c r="Z56" s="59"/>
      <c r="AA56" s="63"/>
      <c r="AB56" s="59"/>
      <c r="AC56" s="6" t="str">
        <f t="shared" si="51"/>
        <v/>
      </c>
      <c r="AD56" s="59">
        <v>2</v>
      </c>
      <c r="AE56" s="6">
        <f t="shared" si="52"/>
        <v>28</v>
      </c>
      <c r="AF56" s="59">
        <v>2</v>
      </c>
      <c r="AG56" s="62" t="s">
        <v>75</v>
      </c>
      <c r="AH56" s="60"/>
      <c r="AI56" s="6" t="str">
        <f t="shared" si="53"/>
        <v/>
      </c>
      <c r="AJ56" s="59"/>
      <c r="AK56" s="6" t="str">
        <f t="shared" si="54"/>
        <v/>
      </c>
      <c r="AL56" s="59"/>
      <c r="AM56" s="63"/>
      <c r="AN56" s="60"/>
      <c r="AO56" s="6" t="str">
        <f t="shared" si="55"/>
        <v/>
      </c>
      <c r="AP56" s="61"/>
      <c r="AQ56" s="6" t="str">
        <f t="shared" si="56"/>
        <v/>
      </c>
      <c r="AR56" s="61"/>
      <c r="AS56" s="64"/>
      <c r="AT56" s="59"/>
      <c r="AU56" s="6" t="str">
        <f t="shared" si="57"/>
        <v/>
      </c>
      <c r="AV56" s="59"/>
      <c r="AW56" s="6" t="str">
        <f t="shared" si="58"/>
        <v/>
      </c>
      <c r="AX56" s="59"/>
      <c r="AY56" s="59"/>
      <c r="AZ56" s="8" t="str">
        <f t="shared" si="61"/>
        <v/>
      </c>
      <c r="BA56" s="6" t="str">
        <f t="shared" si="59"/>
        <v/>
      </c>
      <c r="BB56" s="9">
        <f t="shared" si="36"/>
        <v>2</v>
      </c>
      <c r="BC56" s="6">
        <f t="shared" si="60"/>
        <v>28</v>
      </c>
      <c r="BD56" s="9">
        <f t="shared" si="37"/>
        <v>2</v>
      </c>
      <c r="BE56" s="10">
        <f>IF(P56+R56+V56+X56+AB56+AD56+AH56+AJ56+AN56+AP56+AT56+AV56=0,"",P56+R56+V56+X56+AB56+AD56+AH56+AJ56+AN56+AP56+AT56+AV56)</f>
        <v>2</v>
      </c>
      <c r="BF56" s="316" t="s">
        <v>445</v>
      </c>
      <c r="BG56" s="328" t="s">
        <v>482</v>
      </c>
    </row>
    <row r="57" spans="1:59" ht="15.75" customHeight="1">
      <c r="A57" s="555" t="s">
        <v>685</v>
      </c>
      <c r="B57" s="56" t="s">
        <v>15</v>
      </c>
      <c r="C57" s="55" t="s">
        <v>686</v>
      </c>
      <c r="D57" s="113"/>
      <c r="E57" s="6" t="str">
        <f t="shared" si="44"/>
        <v/>
      </c>
      <c r="F57" s="113"/>
      <c r="G57" s="6" t="str">
        <f t="shared" si="45"/>
        <v/>
      </c>
      <c r="H57" s="113"/>
      <c r="I57" s="114"/>
      <c r="J57" s="60"/>
      <c r="K57" s="6" t="str">
        <f t="shared" si="64"/>
        <v/>
      </c>
      <c r="L57" s="59"/>
      <c r="M57" s="6" t="str">
        <f t="shared" si="46"/>
        <v/>
      </c>
      <c r="N57" s="59"/>
      <c r="O57" s="63"/>
      <c r="P57" s="59"/>
      <c r="Q57" s="6" t="str">
        <f t="shared" si="47"/>
        <v/>
      </c>
      <c r="R57" s="59"/>
      <c r="S57" s="6" t="str">
        <f t="shared" si="48"/>
        <v/>
      </c>
      <c r="T57" s="59"/>
      <c r="U57" s="62"/>
      <c r="V57" s="60"/>
      <c r="W57" s="6" t="str">
        <f t="shared" si="49"/>
        <v/>
      </c>
      <c r="X57" s="59"/>
      <c r="Y57" s="6" t="str">
        <f t="shared" si="50"/>
        <v/>
      </c>
      <c r="Z57" s="59"/>
      <c r="AA57" s="63"/>
      <c r="AB57" s="59"/>
      <c r="AC57" s="6" t="str">
        <f t="shared" si="51"/>
        <v/>
      </c>
      <c r="AD57" s="59"/>
      <c r="AE57" s="6" t="str">
        <f t="shared" si="52"/>
        <v/>
      </c>
      <c r="AF57" s="59"/>
      <c r="AG57" s="62"/>
      <c r="AH57" s="60"/>
      <c r="AI57" s="6" t="str">
        <f t="shared" si="53"/>
        <v/>
      </c>
      <c r="AJ57" s="59">
        <v>2</v>
      </c>
      <c r="AK57" s="6">
        <f t="shared" si="54"/>
        <v>28</v>
      </c>
      <c r="AL57" s="59">
        <v>2</v>
      </c>
      <c r="AM57" s="63" t="s">
        <v>75</v>
      </c>
      <c r="AN57" s="60"/>
      <c r="AO57" s="6" t="str">
        <f t="shared" si="55"/>
        <v/>
      </c>
      <c r="AP57" s="59"/>
      <c r="AQ57" s="6" t="str">
        <f t="shared" si="56"/>
        <v/>
      </c>
      <c r="AR57" s="59"/>
      <c r="AS57" s="63"/>
      <c r="AT57" s="59"/>
      <c r="AU57" s="6" t="str">
        <f t="shared" si="57"/>
        <v/>
      </c>
      <c r="AV57" s="59"/>
      <c r="AW57" s="6" t="str">
        <f t="shared" si="58"/>
        <v/>
      </c>
      <c r="AX57" s="59"/>
      <c r="AY57" s="59"/>
      <c r="AZ57" s="8" t="str">
        <f t="shared" si="61"/>
        <v/>
      </c>
      <c r="BA57" s="6" t="str">
        <f t="shared" si="59"/>
        <v/>
      </c>
      <c r="BB57" s="9">
        <f t="shared" si="36"/>
        <v>2</v>
      </c>
      <c r="BC57" s="6">
        <f t="shared" si="60"/>
        <v>28</v>
      </c>
      <c r="BD57" s="9">
        <f t="shared" si="37"/>
        <v>2</v>
      </c>
      <c r="BE57" s="10">
        <f t="shared" ref="BE57" si="65">IF(D57+F57+L57+J57+P57+R57+V57+X57+AB57+AD57+AH57+AJ57+AN57+AP57+AT57+AV57=0,"",D57+F57+L57+J57+P57+R57+V57+X57+AB57+AD57+AH57+AJ57+AN57+AP57+AT57+AV57)</f>
        <v>2</v>
      </c>
      <c r="BF57" s="316" t="s">
        <v>445</v>
      </c>
      <c r="BG57" s="328" t="s">
        <v>482</v>
      </c>
    </row>
    <row r="58" spans="1:59" ht="15.75" customHeight="1">
      <c r="A58" s="555" t="s">
        <v>687</v>
      </c>
      <c r="B58" s="56" t="s">
        <v>15</v>
      </c>
      <c r="C58" s="55" t="s">
        <v>688</v>
      </c>
      <c r="D58" s="113"/>
      <c r="E58" s="6"/>
      <c r="F58" s="113"/>
      <c r="G58" s="6"/>
      <c r="H58" s="113"/>
      <c r="I58" s="114"/>
      <c r="J58" s="60"/>
      <c r="K58" s="6"/>
      <c r="L58" s="59"/>
      <c r="M58" s="6" t="str">
        <f t="shared" si="46"/>
        <v/>
      </c>
      <c r="N58" s="59"/>
      <c r="O58" s="63"/>
      <c r="P58" s="59"/>
      <c r="Q58" s="6"/>
      <c r="R58" s="59"/>
      <c r="S58" s="6"/>
      <c r="T58" s="59"/>
      <c r="U58" s="62"/>
      <c r="V58" s="60"/>
      <c r="W58" s="6"/>
      <c r="X58" s="59"/>
      <c r="Y58" s="6"/>
      <c r="Z58" s="59"/>
      <c r="AA58" s="63"/>
      <c r="AB58" s="59"/>
      <c r="AC58" s="6"/>
      <c r="AD58" s="59"/>
      <c r="AE58" s="6"/>
      <c r="AF58" s="59"/>
      <c r="AG58" s="62"/>
      <c r="AH58" s="60"/>
      <c r="AI58" s="6"/>
      <c r="AJ58" s="59"/>
      <c r="AK58" s="6"/>
      <c r="AL58" s="59"/>
      <c r="AM58" s="63"/>
      <c r="AN58" s="60"/>
      <c r="AO58" s="6"/>
      <c r="AP58" s="61">
        <v>2</v>
      </c>
      <c r="AQ58" s="6">
        <f t="shared" si="56"/>
        <v>28</v>
      </c>
      <c r="AR58" s="61">
        <v>2</v>
      </c>
      <c r="AS58" s="64" t="s">
        <v>75</v>
      </c>
      <c r="AT58" s="59"/>
      <c r="AU58" s="6"/>
      <c r="AV58" s="59"/>
      <c r="AW58" s="6"/>
      <c r="AX58" s="59"/>
      <c r="AY58" s="59"/>
      <c r="AZ58" s="8" t="str">
        <f t="shared" si="61"/>
        <v/>
      </c>
      <c r="BA58" s="6" t="str">
        <f t="shared" si="59"/>
        <v/>
      </c>
      <c r="BB58" s="9">
        <f>IF(F58+L58+R58+X58+AD58+AJ58+AP58+AV58=0,"",F58+L58+R58+X58+AD58+AJ58+AP58+AV58)</f>
        <v>2</v>
      </c>
      <c r="BC58" s="6">
        <f>IF((L58+F58+R58+X58+AD58+AJ58+AP58+AV58)*14=0,"",(L58+F58+R58+X58+AD58+AJ58+AP58+AV58)*14)</f>
        <v>28</v>
      </c>
      <c r="BD58" s="9">
        <f>IF(N58+H58+T58+Z58+AF58+AL58+AR58+AX58=0,"",N58+H58+T58+Z58+AF58+AL58+AR58+AX58)</f>
        <v>2</v>
      </c>
      <c r="BE58" s="10">
        <f>IF(D58+F58+L58+J58+P58+R58+V58+X58+AB58+AD58+AH58+AJ58+AN58+AP58+AT58+AV58=0,"",D58+F58+L58+J58+P58+R58+V58+X58+AB58+AD58+AH58+AJ58+AN58+AP58+AT58+AV58)</f>
        <v>2</v>
      </c>
      <c r="BF58" s="316" t="s">
        <v>445</v>
      </c>
      <c r="BG58" s="328" t="s">
        <v>482</v>
      </c>
    </row>
    <row r="59" spans="1:59" ht="15.75" customHeight="1">
      <c r="A59" s="427" t="s">
        <v>689</v>
      </c>
      <c r="B59" s="280" t="s">
        <v>15</v>
      </c>
      <c r="C59" s="556" t="s">
        <v>96</v>
      </c>
      <c r="D59" s="113"/>
      <c r="E59" s="6"/>
      <c r="F59" s="113"/>
      <c r="G59" s="6"/>
      <c r="H59" s="113"/>
      <c r="I59" s="114"/>
      <c r="J59" s="60"/>
      <c r="K59" s="6"/>
      <c r="L59" s="59"/>
      <c r="M59" s="6" t="str">
        <f t="shared" si="46"/>
        <v/>
      </c>
      <c r="N59" s="59"/>
      <c r="O59" s="63"/>
      <c r="P59" s="59"/>
      <c r="Q59" s="6"/>
      <c r="R59" s="59"/>
      <c r="S59" s="6"/>
      <c r="T59" s="59"/>
      <c r="U59" s="62"/>
      <c r="V59" s="60"/>
      <c r="W59" s="6"/>
      <c r="X59" s="59"/>
      <c r="Y59" s="6"/>
      <c r="Z59" s="59"/>
      <c r="AA59" s="63"/>
      <c r="AB59" s="59"/>
      <c r="AC59" s="6"/>
      <c r="AD59" s="59"/>
      <c r="AE59" s="6"/>
      <c r="AF59" s="59"/>
      <c r="AG59" s="62"/>
      <c r="AH59" s="60"/>
      <c r="AI59" s="6"/>
      <c r="AJ59" s="59"/>
      <c r="AK59" s="6"/>
      <c r="AL59" s="59"/>
      <c r="AM59" s="63"/>
      <c r="AN59" s="60"/>
      <c r="AO59" s="6"/>
      <c r="AP59" s="61"/>
      <c r="AQ59" s="6"/>
      <c r="AR59" s="61"/>
      <c r="AS59" s="64"/>
      <c r="AT59" s="59"/>
      <c r="AU59" s="6"/>
      <c r="AV59" s="59">
        <v>2</v>
      </c>
      <c r="AW59" s="6">
        <f t="shared" ref="AW59:AW68" si="66">IF(AV59*14=0,"",AV59*14)</f>
        <v>28</v>
      </c>
      <c r="AX59" s="59">
        <v>2</v>
      </c>
      <c r="AY59" s="59"/>
      <c r="AZ59" s="8" t="str">
        <f t="shared" si="61"/>
        <v/>
      </c>
      <c r="BA59" s="6" t="str">
        <f t="shared" si="59"/>
        <v/>
      </c>
      <c r="BB59" s="9">
        <f>IF(F59+L59+R59+X59+AD59+AJ59+AP59+AV59=0,"",F59+L59+R59+X59+AD59+AJ59+AP59+AV59)</f>
        <v>2</v>
      </c>
      <c r="BC59" s="6">
        <f>IF((L59+F59+R59+X59+AD59+AJ59+AP59+AV59)*14=0,"",(L59+F59+R59+X59+AD59+AJ59+AP59+AV59)*14)</f>
        <v>28</v>
      </c>
      <c r="BD59" s="9">
        <f>IF(N59+H59+T59+Z59+AF59+AL59+AR59+AX59=0,"",N59+H59+T59+Z59+AF59+AL59+AR59+AX59)</f>
        <v>2</v>
      </c>
      <c r="BE59" s="10">
        <f>IF(D59+F59+L59+J59+P59+R59+V59+X59+AB59+AD59+AH59+AJ59+AN59+AP59+AT59+AV59=0,"",D59+F59+L59+J59+P59+R59+V59+X59+AB59+AD59+AH59+AJ59+AN59+AP59+AT59+AV59)</f>
        <v>2</v>
      </c>
      <c r="BF59" s="316" t="s">
        <v>445</v>
      </c>
      <c r="BG59" s="328" t="s">
        <v>482</v>
      </c>
    </row>
    <row r="60" spans="1:59" ht="15.75" customHeight="1">
      <c r="A60" s="427" t="s">
        <v>690</v>
      </c>
      <c r="B60" s="280" t="s">
        <v>15</v>
      </c>
      <c r="C60" s="556" t="s">
        <v>691</v>
      </c>
      <c r="D60" s="113"/>
      <c r="E60" s="6"/>
      <c r="F60" s="113"/>
      <c r="G60" s="6"/>
      <c r="H60" s="113"/>
      <c r="I60" s="114"/>
      <c r="J60" s="60">
        <v>2</v>
      </c>
      <c r="K60" s="6"/>
      <c r="L60" s="59">
        <v>2</v>
      </c>
      <c r="M60" s="6">
        <f t="shared" si="46"/>
        <v>28</v>
      </c>
      <c r="N60" s="59">
        <v>2</v>
      </c>
      <c r="O60" s="63"/>
      <c r="P60" s="59"/>
      <c r="Q60" s="6"/>
      <c r="R60" s="59"/>
      <c r="S60" s="6"/>
      <c r="T60" s="59"/>
      <c r="U60" s="62"/>
      <c r="V60" s="60"/>
      <c r="W60" s="6"/>
      <c r="X60" s="59"/>
      <c r="Y60" s="6"/>
      <c r="Z60" s="59"/>
      <c r="AA60" s="63"/>
      <c r="AB60" s="59"/>
      <c r="AC60" s="6"/>
      <c r="AD60" s="59"/>
      <c r="AE60" s="6"/>
      <c r="AF60" s="59"/>
      <c r="AG60" s="62"/>
      <c r="AH60" s="60"/>
      <c r="AI60" s="6"/>
      <c r="AJ60" s="59"/>
      <c r="AK60" s="6"/>
      <c r="AL60" s="59"/>
      <c r="AM60" s="63"/>
      <c r="AN60" s="60"/>
      <c r="AO60" s="6"/>
      <c r="AP60" s="61"/>
      <c r="AQ60" s="6"/>
      <c r="AR60" s="61"/>
      <c r="AS60" s="64"/>
      <c r="AT60" s="59"/>
      <c r="AU60" s="6"/>
      <c r="AV60" s="59"/>
      <c r="AW60" s="6"/>
      <c r="AX60" s="59"/>
      <c r="AY60" s="59"/>
      <c r="AZ60" s="8">
        <f t="shared" si="61"/>
        <v>2</v>
      </c>
      <c r="BA60" s="6">
        <f t="shared" si="59"/>
        <v>28</v>
      </c>
      <c r="BB60" s="9">
        <f>IF(F60+L60+R60+X60+AD60+AJ60+AP60+AV60=0,"",F60+L60+R60+X60+AD60+AJ60+AP60+AV60)</f>
        <v>2</v>
      </c>
      <c r="BC60" s="6">
        <f>IF((L60+F60+R60+X60+AD60+AJ60+AP60+AV60)*14=0,"",(L60+F60+R60+X60+AD60+AJ60+AP60+AV60)*14)</f>
        <v>28</v>
      </c>
      <c r="BD60" s="9">
        <f>IF(N60+H60+T60+Z60+AF60+AL60+AR60+AX60=0,"",N60+H60+T60+Z60+AF60+AL60+AR60+AX60)</f>
        <v>2</v>
      </c>
      <c r="BE60" s="10">
        <f>IF(D60+F60+L60+J60+P60+R60+V60+X60+AB60+AD60+AH60+AJ60+AN60+AP60+AT60+AV60=0,"",D60+F60+L60+J60+P60+R60+V60+X60+AB60+AD60+AH60+AJ60+AN60+AP60+AT60+AV60)</f>
        <v>4</v>
      </c>
      <c r="BF60" s="231" t="s">
        <v>571</v>
      </c>
      <c r="BG60" s="216" t="s">
        <v>572</v>
      </c>
    </row>
    <row r="61" spans="1:59" s="105" customFormat="1" ht="15.75" customHeight="1">
      <c r="A61" s="106" t="s">
        <v>630</v>
      </c>
      <c r="B61" s="280" t="s">
        <v>15</v>
      </c>
      <c r="C61" s="58" t="s">
        <v>573</v>
      </c>
      <c r="D61" s="113"/>
      <c r="E61" s="6" t="str">
        <f>IF(D61*14=0,"",D61*14)</f>
        <v/>
      </c>
      <c r="F61" s="113"/>
      <c r="G61" s="6" t="str">
        <f>IF(F61*14=0,"",F61*14)</f>
        <v/>
      </c>
      <c r="H61" s="113"/>
      <c r="I61" s="114"/>
      <c r="J61" s="60"/>
      <c r="K61" s="6" t="str">
        <f>IF(J61*14=0,"",J61*14)</f>
        <v/>
      </c>
      <c r="L61" s="59"/>
      <c r="M61" s="6" t="str">
        <f>IF(L61*14=0,"",L61*14)</f>
        <v/>
      </c>
      <c r="N61" s="59"/>
      <c r="O61" s="63"/>
      <c r="P61" s="59">
        <v>2</v>
      </c>
      <c r="Q61" s="6">
        <f>IF(P61*14=0,"",P61*14)</f>
        <v>28</v>
      </c>
      <c r="R61" s="59">
        <v>2</v>
      </c>
      <c r="S61" s="6">
        <f>IF(R61*14=0,"",R61*14)</f>
        <v>28</v>
      </c>
      <c r="T61" s="383">
        <v>2</v>
      </c>
      <c r="U61" s="62" t="s">
        <v>75</v>
      </c>
      <c r="V61" s="60"/>
      <c r="W61" s="6" t="str">
        <f>IF(V61*14=0,"",V61*14)</f>
        <v/>
      </c>
      <c r="X61" s="59"/>
      <c r="Y61" s="6" t="str">
        <f>IF(X61*14=0,"",X61*14)</f>
        <v/>
      </c>
      <c r="Z61" s="59"/>
      <c r="AA61" s="63"/>
      <c r="AB61" s="59"/>
      <c r="AC61" s="6" t="str">
        <f>IF(AB61*14=0,"",AB61*14)</f>
        <v/>
      </c>
      <c r="AD61" s="59"/>
      <c r="AE61" s="6" t="str">
        <f>IF(AD61*14=0,"",AD61*14)</f>
        <v/>
      </c>
      <c r="AF61" s="59"/>
      <c r="AG61" s="62"/>
      <c r="AH61" s="60"/>
      <c r="AI61" s="6" t="str">
        <f>IF(AH61*14=0,"",AH61*14)</f>
        <v/>
      </c>
      <c r="AJ61" s="59"/>
      <c r="AK61" s="6" t="str">
        <f>IF(AJ61*14=0,"",AJ61*14)</f>
        <v/>
      </c>
      <c r="AL61" s="59"/>
      <c r="AM61" s="63"/>
      <c r="AN61" s="60"/>
      <c r="AO61" s="6" t="str">
        <f>IF(AN61*14=0,"",AN61*14)</f>
        <v/>
      </c>
      <c r="AP61" s="61"/>
      <c r="AQ61" s="6" t="str">
        <f>IF(AP61*14=0,"",AP61*14)</f>
        <v/>
      </c>
      <c r="AR61" s="61" t="s">
        <v>17</v>
      </c>
      <c r="AS61" s="64"/>
      <c r="AT61" s="59"/>
      <c r="AU61" s="6" t="str">
        <f>IF(AT61*14=0,"",AT61*14)</f>
        <v/>
      </c>
      <c r="AV61" s="59"/>
      <c r="AW61" s="6" t="str">
        <f t="shared" si="66"/>
        <v/>
      </c>
      <c r="AX61" s="59" t="s">
        <v>17</v>
      </c>
      <c r="AY61" s="59"/>
      <c r="AZ61" s="8">
        <f>IF(D61+J61+P61+V61+AB61+AH61+AN61+AT61=0,"",D61+J61+P61+V61+AB61+AH61+AN61+AT61)</f>
        <v>2</v>
      </c>
      <c r="BA61" s="6">
        <f>IF((D61+J61+P61+V61+AB61+AH61+AN61+AT61)*14=0,"",(D61+J61+P61+V61+AB61+AH61+AN61+AT61)*14)</f>
        <v>28</v>
      </c>
      <c r="BB61" s="9">
        <f>IF(F61+L61+R61+X61+AD61+AJ61+AP61+AV61=0,"",F61+L61+R61+X61+AD61+AJ61+AP61+AV61)</f>
        <v>2</v>
      </c>
      <c r="BC61" s="6">
        <f>IF((L61+F61+R61+X61+AD61+AJ61+AP61+AV61)*14=0,"",(L61+F61+R61+X61+AD61+AJ61+AP61+AV61)*14)</f>
        <v>28</v>
      </c>
      <c r="BD61" s="66">
        <v>2</v>
      </c>
      <c r="BE61" s="10">
        <f>IF(D61+F61+L61+J61+P61+R61+V61+X61+AB61+AD61+AH61+AJ61+AN61+AP61+AT61+AV61=0,"",D61+F61+L61+J61+P61+R61+V61+X61+AB61+AD61+AH61+AJ61+AN61+AP61+AT61+AV61)</f>
        <v>4</v>
      </c>
      <c r="BF61" s="231" t="s">
        <v>571</v>
      </c>
      <c r="BG61" s="216" t="s">
        <v>572</v>
      </c>
    </row>
    <row r="62" spans="1:59" s="105" customFormat="1" ht="15.75" customHeight="1">
      <c r="A62" s="106" t="s">
        <v>629</v>
      </c>
      <c r="B62" s="280" t="s">
        <v>15</v>
      </c>
      <c r="C62" s="58" t="s">
        <v>574</v>
      </c>
      <c r="D62" s="113"/>
      <c r="E62" s="6" t="str">
        <f>IF(D62*14=0,"",D62*14)</f>
        <v/>
      </c>
      <c r="F62" s="113"/>
      <c r="G62" s="6" t="str">
        <f>IF(F62*14=0,"",F62*14)</f>
        <v/>
      </c>
      <c r="H62" s="113"/>
      <c r="I62" s="114"/>
      <c r="J62" s="60"/>
      <c r="K62" s="6" t="str">
        <f>IF(J62*14=0,"",J62*14)</f>
        <v/>
      </c>
      <c r="L62" s="59"/>
      <c r="M62" s="6" t="str">
        <f>IF(L62*14=0,"",L62*14)</f>
        <v/>
      </c>
      <c r="N62" s="59"/>
      <c r="O62" s="63"/>
      <c r="P62" s="59"/>
      <c r="Q62" s="6" t="str">
        <f>IF(P62*14=0,"",P62*14)</f>
        <v/>
      </c>
      <c r="R62" s="59"/>
      <c r="S62" s="6" t="str">
        <f>IF(R62*14=0,"",R62*14)</f>
        <v/>
      </c>
      <c r="T62" s="59"/>
      <c r="U62" s="62"/>
      <c r="V62" s="60">
        <v>2</v>
      </c>
      <c r="W62" s="6">
        <f>IF(V62*14=0,"",V62*14)</f>
        <v>28</v>
      </c>
      <c r="X62" s="59">
        <v>2</v>
      </c>
      <c r="Y62" s="6">
        <f>IF(X62*14=0,"",X62*14)</f>
        <v>28</v>
      </c>
      <c r="Z62" s="383">
        <v>2</v>
      </c>
      <c r="AA62" s="62" t="s">
        <v>75</v>
      </c>
      <c r="AB62" s="59"/>
      <c r="AC62" s="6" t="str">
        <f>IF(AB62*14=0,"",AB62*14)</f>
        <v/>
      </c>
      <c r="AD62" s="59"/>
      <c r="AE62" s="6" t="str">
        <f>IF(AD62*14=0,"",AD62*14)</f>
        <v/>
      </c>
      <c r="AF62" s="59"/>
      <c r="AG62" s="62"/>
      <c r="AH62" s="60"/>
      <c r="AI62" s="6" t="str">
        <f>IF(AH62*14=0,"",AH62*14)</f>
        <v/>
      </c>
      <c r="AJ62" s="59"/>
      <c r="AK62" s="6" t="str">
        <f>IF(AJ62*14=0,"",AJ62*14)</f>
        <v/>
      </c>
      <c r="AL62" s="59"/>
      <c r="AM62" s="63"/>
      <c r="AN62" s="60"/>
      <c r="AO62" s="6" t="str">
        <f>IF(AN62*14=0,"",AN62*14)</f>
        <v/>
      </c>
      <c r="AP62" s="61"/>
      <c r="AQ62" s="6" t="str">
        <f>IF(AP62*14=0,"",AP62*14)</f>
        <v/>
      </c>
      <c r="AR62" s="61" t="s">
        <v>17</v>
      </c>
      <c r="AS62" s="64"/>
      <c r="AT62" s="59"/>
      <c r="AU62" s="6" t="str">
        <f>IF(AT62*14=0,"",AT62*14)</f>
        <v/>
      </c>
      <c r="AV62" s="59"/>
      <c r="AW62" s="6" t="str">
        <f t="shared" si="66"/>
        <v/>
      </c>
      <c r="AX62" s="59" t="s">
        <v>17</v>
      </c>
      <c r="AY62" s="59"/>
      <c r="AZ62" s="8">
        <f>IF(D62+J62+P62+V62+AB62+AH62+AN62+AT62=0,"",D62+J62+P62+V62+AB62+AH62+AN62+AT62)</f>
        <v>2</v>
      </c>
      <c r="BA62" s="6">
        <f>IF((D62+J62+P62+V62+AB62+AH62+AN62+AT62)*14=0,"",(D62+J62+P62+V62+AB62+AH62+AN62+AT62)*14)</f>
        <v>28</v>
      </c>
      <c r="BB62" s="9">
        <f>IF(F62+L62+R62+X62+AD62+AJ62+AP62+AV62=0,"",F62+L62+R62+X62+AD62+AJ62+AP62+AV62)</f>
        <v>2</v>
      </c>
      <c r="BC62" s="6">
        <f>IF((L62+F62+R62+X62+AD62+AJ62+AP62+AV62)*14=0,"",(L62+F62+R62+X62+AD62+AJ62+AP62+AV62)*14)</f>
        <v>28</v>
      </c>
      <c r="BD62" s="66">
        <v>2</v>
      </c>
      <c r="BE62" s="10">
        <f>IF(D62+F62+L62+J62+P62+R62+V62+X62+AB62+AD62+AH62+AJ62+AN62+AP62+AT62+AV62=0,"",D62+F62+L62+J62+P62+R62+V62+X62+AB62+AD62+AH62+AJ62+AN62+AP62+AT62+AV62)</f>
        <v>4</v>
      </c>
      <c r="BF62" s="231" t="s">
        <v>571</v>
      </c>
      <c r="BG62" s="216" t="s">
        <v>572</v>
      </c>
    </row>
    <row r="63" spans="1:59" s="105" customFormat="1" ht="15.75" customHeight="1">
      <c r="A63" s="106" t="s">
        <v>628</v>
      </c>
      <c r="B63" s="280" t="s">
        <v>15</v>
      </c>
      <c r="C63" s="58" t="s">
        <v>575</v>
      </c>
      <c r="D63" s="113"/>
      <c r="E63" s="6" t="str">
        <f>IF(D63*14=0,"",D63*14)</f>
        <v/>
      </c>
      <c r="F63" s="113"/>
      <c r="G63" s="6" t="str">
        <f>IF(F63*14=0,"",F63*14)</f>
        <v/>
      </c>
      <c r="H63" s="113"/>
      <c r="I63" s="114"/>
      <c r="J63" s="60"/>
      <c r="K63" s="6" t="str">
        <f>IF(J63*14=0,"",J63*14)</f>
        <v/>
      </c>
      <c r="L63" s="59"/>
      <c r="M63" s="6" t="str">
        <f>IF(L63*14=0,"",L63*14)</f>
        <v/>
      </c>
      <c r="N63" s="59"/>
      <c r="O63" s="63"/>
      <c r="P63" s="59"/>
      <c r="Q63" s="6" t="str">
        <f>IF(P63*14=0,"",P63*14)</f>
        <v/>
      </c>
      <c r="R63" s="59"/>
      <c r="S63" s="6" t="str">
        <f>IF(R63*14=0,"",R63*14)</f>
        <v/>
      </c>
      <c r="T63" s="59"/>
      <c r="U63" s="62"/>
      <c r="V63" s="60"/>
      <c r="W63" s="6" t="str">
        <f>IF(V63*14=0,"",V63*14)</f>
        <v/>
      </c>
      <c r="X63" s="59"/>
      <c r="Y63" s="6" t="str">
        <f>IF(X63*14=0,"",X63*14)</f>
        <v/>
      </c>
      <c r="Z63" s="59"/>
      <c r="AA63" s="63"/>
      <c r="AB63" s="59">
        <v>1</v>
      </c>
      <c r="AC63" s="6">
        <f>IF(AB63*14=0,"",AB63*14)</f>
        <v>14</v>
      </c>
      <c r="AD63" s="59">
        <v>1</v>
      </c>
      <c r="AE63" s="6">
        <f>IF(AD63*14=0,"",AD63*14)</f>
        <v>14</v>
      </c>
      <c r="AF63" s="383">
        <v>2</v>
      </c>
      <c r="AG63" s="62" t="s">
        <v>75</v>
      </c>
      <c r="AH63" s="60"/>
      <c r="AI63" s="6" t="str">
        <f>IF(AH63*14=0,"",AH63*14)</f>
        <v/>
      </c>
      <c r="AJ63" s="59"/>
      <c r="AK63" s="6" t="str">
        <f>IF(AJ63*14=0,"",AJ63*14)</f>
        <v/>
      </c>
      <c r="AL63" s="59"/>
      <c r="AM63" s="63"/>
      <c r="AN63" s="60"/>
      <c r="AO63" s="6" t="str">
        <f>IF(AN63*14=0,"",AN63*14)</f>
        <v/>
      </c>
      <c r="AP63" s="61"/>
      <c r="AQ63" s="6" t="str">
        <f>IF(AP63*14=0,"",AP63*14)</f>
        <v/>
      </c>
      <c r="AR63" s="61" t="s">
        <v>17</v>
      </c>
      <c r="AS63" s="64"/>
      <c r="AT63" s="59"/>
      <c r="AU63" s="6" t="str">
        <f>IF(AT63*14=0,"",AT63*14)</f>
        <v/>
      </c>
      <c r="AV63" s="59"/>
      <c r="AW63" s="6" t="str">
        <f t="shared" si="66"/>
        <v/>
      </c>
      <c r="AX63" s="59" t="s">
        <v>17</v>
      </c>
      <c r="AY63" s="59"/>
      <c r="AZ63" s="8">
        <f>IF(D63+J63+P63+V63+AB63+AH63+AN63+AT63=0,"",D63+J63+P63+V63+AB63+AH63+AN63+AT63)</f>
        <v>1</v>
      </c>
      <c r="BA63" s="6">
        <f>IF((D63+J63+P63+V63+AB63+AH63+AN63+AT63)*14=0,"",(D63+J63+P63+V63+AB63+AH63+AN63+AT63)*14)</f>
        <v>14</v>
      </c>
      <c r="BB63" s="9">
        <f>IF(F63+L63+R63+X63+AD63+AJ63+AP63+AV63=0,"",F63+L63+R63+X63+AD63+AJ63+AP63+AV63)</f>
        <v>1</v>
      </c>
      <c r="BC63" s="6">
        <f>IF((L63+F63+R63+X63+AD63+AJ63+AP63+AV63)*14=0,"",(L63+F63+R63+X63+AD63+AJ63+AP63+AV63)*14)</f>
        <v>14</v>
      </c>
      <c r="BD63" s="66">
        <v>2</v>
      </c>
      <c r="BE63" s="10">
        <f>IF(D63+F63+L63+J63+P63+R63+V63+X63+AB63+AD63+AH63+AJ63+AN63+AP63+AT63+AV63=0,"",D63+F63+L63+J63+P63+R63+V63+X63+AB63+AD63+AH63+AJ63+AN63+AP63+AT63+AV63)</f>
        <v>2</v>
      </c>
      <c r="BF63" s="231" t="s">
        <v>571</v>
      </c>
      <c r="BG63" s="216" t="s">
        <v>572</v>
      </c>
    </row>
    <row r="64" spans="1:59" ht="15.75" customHeight="1">
      <c r="A64" s="53"/>
      <c r="B64" s="280" t="s">
        <v>19</v>
      </c>
      <c r="C64" s="58" t="s">
        <v>30</v>
      </c>
      <c r="D64" s="113"/>
      <c r="E64" s="6" t="str">
        <f t="shared" ref="E64:E69" si="67">IF(D64*14=0,"",D64*14)</f>
        <v/>
      </c>
      <c r="F64" s="113"/>
      <c r="G64" s="6" t="str">
        <f t="shared" ref="G64:G69" si="68">IF(F64*14=0,"",F64*14)</f>
        <v/>
      </c>
      <c r="H64" s="113"/>
      <c r="I64" s="114"/>
      <c r="J64" s="60"/>
      <c r="K64" s="6" t="str">
        <f t="shared" ref="K64:K69" si="69">IF(J64*14=0,"",J64*14)</f>
        <v/>
      </c>
      <c r="L64" s="59"/>
      <c r="M64" s="6" t="str">
        <f t="shared" ref="M64:M69" si="70">IF(L64*14=0,"",L64*14)</f>
        <v/>
      </c>
      <c r="N64" s="59"/>
      <c r="O64" s="63"/>
      <c r="P64" s="59"/>
      <c r="Q64" s="6" t="str">
        <f t="shared" ref="Q64:Q69" si="71">IF(P64*14=0,"",P64*14)</f>
        <v/>
      </c>
      <c r="R64" s="59"/>
      <c r="S64" s="6" t="str">
        <f t="shared" ref="S64:S69" si="72">IF(R64*14=0,"",R64*14)</f>
        <v/>
      </c>
      <c r="T64" s="59"/>
      <c r="U64" s="62"/>
      <c r="V64" s="60"/>
      <c r="W64" s="6" t="str">
        <f t="shared" ref="W64:W69" si="73">IF(V64*14=0,"",V64*14)</f>
        <v/>
      </c>
      <c r="X64" s="59"/>
      <c r="Y64" s="6" t="str">
        <f t="shared" ref="Y64:Y69" si="74">IF(X64*14=0,"",X64*14)</f>
        <v/>
      </c>
      <c r="Z64" s="59"/>
      <c r="AA64" s="63"/>
      <c r="AB64" s="59">
        <v>1</v>
      </c>
      <c r="AC64" s="6">
        <f t="shared" ref="AC64:AC69" si="75">IF(AB64*14=0,"",AB64*14)</f>
        <v>14</v>
      </c>
      <c r="AD64" s="59">
        <v>1</v>
      </c>
      <c r="AE64" s="6">
        <f t="shared" ref="AE64:AE69" si="76">IF(AD64*14=0,"",AD64*14)</f>
        <v>14</v>
      </c>
      <c r="AF64" s="59">
        <v>2</v>
      </c>
      <c r="AG64" s="62" t="s">
        <v>84</v>
      </c>
      <c r="AH64" s="60"/>
      <c r="AI64" s="6" t="str">
        <f t="shared" ref="AI64:AI69" si="77">IF(AH64*14=0,"",AH64*14)</f>
        <v/>
      </c>
      <c r="AJ64" s="59"/>
      <c r="AK64" s="6" t="str">
        <f t="shared" ref="AK64:AK69" si="78">IF(AJ64*14=0,"",AJ64*14)</f>
        <v/>
      </c>
      <c r="AL64" s="59"/>
      <c r="AM64" s="63"/>
      <c r="AN64" s="60"/>
      <c r="AO64" s="6" t="str">
        <f t="shared" ref="AO64:AO69" si="79">IF(AN64*14=0,"",AN64*14)</f>
        <v/>
      </c>
      <c r="AP64" s="61"/>
      <c r="AQ64" s="6" t="str">
        <f t="shared" ref="AQ64:AQ69" si="80">IF(AP64*14=0,"",AP64*14)</f>
        <v/>
      </c>
      <c r="AR64" s="61"/>
      <c r="AS64" s="64"/>
      <c r="AT64" s="59"/>
      <c r="AU64" s="6" t="str">
        <f t="shared" ref="AU64:AU69" si="81">IF(AT64*14=0,"",AT64*14)</f>
        <v/>
      </c>
      <c r="AV64" s="59"/>
      <c r="AW64" s="6" t="str">
        <f t="shared" si="66"/>
        <v/>
      </c>
      <c r="AX64" s="59"/>
      <c r="AY64" s="59"/>
      <c r="AZ64" s="8">
        <f t="shared" si="35"/>
        <v>1</v>
      </c>
      <c r="BA64" s="6">
        <f t="shared" ref="BA64:BA69" si="82">IF((D64+J64+P64+V64+AB64+AH64+AN64+AT64)*14=0,"",(D64+J64+P64+V64+AB64+AH64+AN64+AT64)*14)</f>
        <v>14</v>
      </c>
      <c r="BB64" s="9">
        <f t="shared" si="36"/>
        <v>1</v>
      </c>
      <c r="BC64" s="6">
        <f t="shared" ref="BC64:BC69" si="83">IF((L64+F64+R64+X64+AD64+AJ64+AP64+AV64)*14=0,"",(L64+F64+R64+X64+AD64+AJ64+AP64+AV64)*14)</f>
        <v>14</v>
      </c>
      <c r="BD64" s="9">
        <f t="shared" ref="BD64:BD69" si="84">IF(N64+H64+T64+Z64+AF64+AL64+AR64+AX64=0,"",N64+H64+T64+Z64+AF64+AL64+AR64+AX64)</f>
        <v>2</v>
      </c>
      <c r="BE64" s="10">
        <f t="shared" ref="BE64:BE69" si="85">IF(D64+F64+L64+J64+P64+R64+V64+X64+AB64+AD64+AH64+AJ64+AN64+AP64+AT64+AV64=0,"",D64+F64+L64+J64+P64+R64+V64+X64+AB64+AD64+AH64+AJ64+AN64+AP64+AT64+AV64)</f>
        <v>2</v>
      </c>
      <c r="BF64" s="231"/>
      <c r="BG64" s="216"/>
    </row>
    <row r="65" spans="1:59" ht="15.75" customHeight="1">
      <c r="A65" s="53"/>
      <c r="B65" s="280" t="s">
        <v>19</v>
      </c>
      <c r="C65" s="58" t="s">
        <v>31</v>
      </c>
      <c r="D65" s="113"/>
      <c r="E65" s="6" t="str">
        <f t="shared" si="67"/>
        <v/>
      </c>
      <c r="F65" s="113"/>
      <c r="G65" s="6" t="str">
        <f t="shared" si="68"/>
        <v/>
      </c>
      <c r="H65" s="113"/>
      <c r="I65" s="114"/>
      <c r="J65" s="60"/>
      <c r="K65" s="6" t="str">
        <f t="shared" si="69"/>
        <v/>
      </c>
      <c r="L65" s="59"/>
      <c r="M65" s="6" t="str">
        <f t="shared" si="70"/>
        <v/>
      </c>
      <c r="N65" s="59"/>
      <c r="O65" s="63"/>
      <c r="P65" s="59"/>
      <c r="Q65" s="6" t="str">
        <f t="shared" si="71"/>
        <v/>
      </c>
      <c r="R65" s="59"/>
      <c r="S65" s="6" t="str">
        <f t="shared" si="72"/>
        <v/>
      </c>
      <c r="T65" s="59"/>
      <c r="U65" s="62"/>
      <c r="V65" s="60"/>
      <c r="W65" s="6" t="str">
        <f t="shared" si="73"/>
        <v/>
      </c>
      <c r="X65" s="59"/>
      <c r="Y65" s="6" t="str">
        <f t="shared" si="74"/>
        <v/>
      </c>
      <c r="Z65" s="59"/>
      <c r="AA65" s="63"/>
      <c r="AB65" s="59">
        <v>1</v>
      </c>
      <c r="AC65" s="6">
        <f t="shared" si="75"/>
        <v>14</v>
      </c>
      <c r="AD65" s="59">
        <v>1</v>
      </c>
      <c r="AE65" s="6">
        <f t="shared" si="76"/>
        <v>14</v>
      </c>
      <c r="AF65" s="59">
        <v>2</v>
      </c>
      <c r="AG65" s="62" t="s">
        <v>84</v>
      </c>
      <c r="AH65" s="60"/>
      <c r="AI65" s="6" t="str">
        <f t="shared" si="77"/>
        <v/>
      </c>
      <c r="AJ65" s="59"/>
      <c r="AK65" s="6" t="str">
        <f t="shared" si="78"/>
        <v/>
      </c>
      <c r="AL65" s="59"/>
      <c r="AM65" s="63"/>
      <c r="AN65" s="60"/>
      <c r="AO65" s="6" t="str">
        <f t="shared" si="79"/>
        <v/>
      </c>
      <c r="AP65" s="61"/>
      <c r="AQ65" s="6" t="str">
        <f t="shared" si="80"/>
        <v/>
      </c>
      <c r="AR65" s="61"/>
      <c r="AS65" s="64"/>
      <c r="AT65" s="59"/>
      <c r="AU65" s="6" t="str">
        <f t="shared" si="81"/>
        <v/>
      </c>
      <c r="AV65" s="59"/>
      <c r="AW65" s="6" t="str">
        <f t="shared" si="66"/>
        <v/>
      </c>
      <c r="AX65" s="59"/>
      <c r="AY65" s="59"/>
      <c r="AZ65" s="8">
        <f t="shared" si="35"/>
        <v>1</v>
      </c>
      <c r="BA65" s="6">
        <f t="shared" si="82"/>
        <v>14</v>
      </c>
      <c r="BB65" s="9">
        <f t="shared" si="36"/>
        <v>1</v>
      </c>
      <c r="BC65" s="6">
        <f t="shared" si="83"/>
        <v>14</v>
      </c>
      <c r="BD65" s="9">
        <f t="shared" si="84"/>
        <v>2</v>
      </c>
      <c r="BE65" s="10">
        <f t="shared" si="85"/>
        <v>2</v>
      </c>
      <c r="BF65" s="231"/>
      <c r="BG65" s="216"/>
    </row>
    <row r="66" spans="1:59" ht="15.75" customHeight="1">
      <c r="A66" s="53"/>
      <c r="B66" s="280" t="s">
        <v>19</v>
      </c>
      <c r="C66" s="58" t="s">
        <v>32</v>
      </c>
      <c r="D66" s="113"/>
      <c r="E66" s="6" t="str">
        <f t="shared" si="67"/>
        <v/>
      </c>
      <c r="F66" s="113"/>
      <c r="G66" s="6" t="str">
        <f t="shared" si="68"/>
        <v/>
      </c>
      <c r="H66" s="113"/>
      <c r="I66" s="114"/>
      <c r="J66" s="60"/>
      <c r="K66" s="6" t="str">
        <f t="shared" si="69"/>
        <v/>
      </c>
      <c r="L66" s="59"/>
      <c r="M66" s="6" t="str">
        <f t="shared" si="70"/>
        <v/>
      </c>
      <c r="N66" s="59"/>
      <c r="O66" s="63"/>
      <c r="P66" s="59"/>
      <c r="Q66" s="6" t="str">
        <f t="shared" si="71"/>
        <v/>
      </c>
      <c r="R66" s="59"/>
      <c r="S66" s="6" t="str">
        <f t="shared" si="72"/>
        <v/>
      </c>
      <c r="T66" s="59"/>
      <c r="U66" s="62"/>
      <c r="V66" s="60"/>
      <c r="W66" s="6" t="str">
        <f t="shared" si="73"/>
        <v/>
      </c>
      <c r="X66" s="59"/>
      <c r="Y66" s="6" t="str">
        <f t="shared" si="74"/>
        <v/>
      </c>
      <c r="Z66" s="59"/>
      <c r="AA66" s="63"/>
      <c r="AB66" s="59"/>
      <c r="AC66" s="6" t="str">
        <f t="shared" si="75"/>
        <v/>
      </c>
      <c r="AD66" s="59"/>
      <c r="AE66" s="6" t="str">
        <f t="shared" si="76"/>
        <v/>
      </c>
      <c r="AF66" s="59"/>
      <c r="AG66" s="62"/>
      <c r="AH66" s="60">
        <v>1</v>
      </c>
      <c r="AI66" s="6">
        <f t="shared" si="77"/>
        <v>14</v>
      </c>
      <c r="AJ66" s="59">
        <v>1</v>
      </c>
      <c r="AK66" s="6">
        <f t="shared" si="78"/>
        <v>14</v>
      </c>
      <c r="AL66" s="59">
        <v>2</v>
      </c>
      <c r="AM66" s="63" t="s">
        <v>84</v>
      </c>
      <c r="AN66" s="60"/>
      <c r="AO66" s="6" t="str">
        <f t="shared" si="79"/>
        <v/>
      </c>
      <c r="AP66" s="61"/>
      <c r="AQ66" s="6" t="str">
        <f t="shared" si="80"/>
        <v/>
      </c>
      <c r="AR66" s="61"/>
      <c r="AS66" s="64"/>
      <c r="AT66" s="59"/>
      <c r="AU66" s="6" t="str">
        <f t="shared" si="81"/>
        <v/>
      </c>
      <c r="AV66" s="59"/>
      <c r="AW66" s="6" t="str">
        <f t="shared" si="66"/>
        <v/>
      </c>
      <c r="AX66" s="59"/>
      <c r="AY66" s="59"/>
      <c r="AZ66" s="8">
        <f t="shared" si="35"/>
        <v>1</v>
      </c>
      <c r="BA66" s="6">
        <f t="shared" si="82"/>
        <v>14</v>
      </c>
      <c r="BB66" s="9">
        <f t="shared" si="36"/>
        <v>1</v>
      </c>
      <c r="BC66" s="6">
        <f t="shared" si="83"/>
        <v>14</v>
      </c>
      <c r="BD66" s="9">
        <f t="shared" si="84"/>
        <v>2</v>
      </c>
      <c r="BE66" s="10">
        <f t="shared" si="85"/>
        <v>2</v>
      </c>
      <c r="BF66" s="231"/>
      <c r="BG66" s="216"/>
    </row>
    <row r="67" spans="1:59" ht="15.75" customHeight="1">
      <c r="A67" s="53"/>
      <c r="B67" s="280" t="s">
        <v>19</v>
      </c>
      <c r="C67" s="58" t="s">
        <v>46</v>
      </c>
      <c r="D67" s="113"/>
      <c r="E67" s="6"/>
      <c r="F67" s="113"/>
      <c r="G67" s="6"/>
      <c r="H67" s="113"/>
      <c r="I67" s="114"/>
      <c r="J67" s="60"/>
      <c r="K67" s="6"/>
      <c r="L67" s="59"/>
      <c r="M67" s="6"/>
      <c r="N67" s="59"/>
      <c r="O67" s="63"/>
      <c r="P67" s="59"/>
      <c r="Q67" s="6"/>
      <c r="R67" s="59"/>
      <c r="S67" s="6"/>
      <c r="T67" s="59"/>
      <c r="U67" s="62"/>
      <c r="V67" s="60"/>
      <c r="W67" s="6"/>
      <c r="X67" s="59"/>
      <c r="Y67" s="6"/>
      <c r="Z67" s="59"/>
      <c r="AA67" s="63"/>
      <c r="AB67" s="59"/>
      <c r="AC67" s="6"/>
      <c r="AD67" s="59"/>
      <c r="AE67" s="6"/>
      <c r="AF67" s="59"/>
      <c r="AG67" s="62"/>
      <c r="AH67" s="60"/>
      <c r="AI67" s="6"/>
      <c r="AJ67" s="59"/>
      <c r="AK67" s="6"/>
      <c r="AL67" s="59"/>
      <c r="AM67" s="63"/>
      <c r="AN67" s="60">
        <v>1</v>
      </c>
      <c r="AO67" s="6"/>
      <c r="AP67" s="61">
        <v>1</v>
      </c>
      <c r="AQ67" s="6"/>
      <c r="AR67" s="61">
        <v>2</v>
      </c>
      <c r="AS67" s="64" t="s">
        <v>84</v>
      </c>
      <c r="AT67" s="59"/>
      <c r="AU67" s="6"/>
      <c r="AV67" s="59"/>
      <c r="AW67" s="6" t="str">
        <f t="shared" si="66"/>
        <v/>
      </c>
      <c r="AX67" s="59"/>
      <c r="AY67" s="59"/>
      <c r="AZ67" s="8">
        <f>IF(D67+J67+P67+V67+AB67+AH67+AN67+AT67=0,"",D67+J67+P67+V67+AB67+AH67+AN67+AT67)</f>
        <v>1</v>
      </c>
      <c r="BA67" s="6">
        <f>IF((D67+J67+P67+V67+AB67+AH67+AN67+AT67)*14=0,"",(D67+J67+P67+V67+AB67+AH67+AN67+AT67)*14)</f>
        <v>14</v>
      </c>
      <c r="BB67" s="9">
        <f>IF(F67+L67+R67+X67+AD67+AJ67+AP67+AV67=0,"",F67+L67+R67+X67+AD67+AJ67+AP67+AV67)</f>
        <v>1</v>
      </c>
      <c r="BC67" s="6">
        <f>IF((L67+F67+R67+X67+AD67+AJ67+AP67+AV67)*14=0,"",(L67+F67+R67+X67+AD67+AJ67+AP67+AV67)*14)</f>
        <v>14</v>
      </c>
      <c r="BD67" s="9">
        <f>IF(N67+H67+T67+Z67+AF67+AL67+AR67+AX67=0,"",N67+H67+T67+Z67+AF67+AL67+AR67+AX67)</f>
        <v>2</v>
      </c>
      <c r="BE67" s="10">
        <f>IF(D67+F67+L67+J67+P67+R67+V67+X67+AB67+AD67+AH67+AJ67+AN67+AP67+AT67+AV67=0,"",D67+F67+L67+J67+P67+R67+V67+X67+AB67+AD67+AH67+AJ67+AN67+AP67+AT67+AV67)</f>
        <v>2</v>
      </c>
      <c r="BF67" s="231"/>
      <c r="BG67" s="216"/>
    </row>
    <row r="68" spans="1:59" ht="15.75" customHeight="1">
      <c r="A68" s="53"/>
      <c r="B68" s="280" t="s">
        <v>19</v>
      </c>
      <c r="C68" s="58" t="s">
        <v>78</v>
      </c>
      <c r="D68" s="113"/>
      <c r="E68" s="6"/>
      <c r="F68" s="113"/>
      <c r="G68" s="6"/>
      <c r="H68" s="113"/>
      <c r="I68" s="114"/>
      <c r="J68" s="60"/>
      <c r="K68" s="6"/>
      <c r="L68" s="59"/>
      <c r="M68" s="6"/>
      <c r="N68" s="59"/>
      <c r="O68" s="63"/>
      <c r="P68" s="59"/>
      <c r="Q68" s="6"/>
      <c r="R68" s="59"/>
      <c r="S68" s="6"/>
      <c r="T68" s="59"/>
      <c r="U68" s="62"/>
      <c r="V68" s="60"/>
      <c r="W68" s="6"/>
      <c r="X68" s="59"/>
      <c r="Y68" s="6"/>
      <c r="Z68" s="59"/>
      <c r="AA68" s="63"/>
      <c r="AB68" s="59"/>
      <c r="AC68" s="6"/>
      <c r="AD68" s="59"/>
      <c r="AE68" s="6"/>
      <c r="AF68" s="59"/>
      <c r="AG68" s="62"/>
      <c r="AH68" s="60"/>
      <c r="AI68" s="6"/>
      <c r="AJ68" s="59"/>
      <c r="AK68" s="6"/>
      <c r="AL68" s="59"/>
      <c r="AM68" s="63"/>
      <c r="AN68" s="60">
        <v>1</v>
      </c>
      <c r="AO68" s="6"/>
      <c r="AP68" s="61">
        <v>1</v>
      </c>
      <c r="AQ68" s="6"/>
      <c r="AR68" s="61">
        <v>2</v>
      </c>
      <c r="AS68" s="64" t="s">
        <v>84</v>
      </c>
      <c r="AT68" s="59"/>
      <c r="AU68" s="6"/>
      <c r="AV68" s="59"/>
      <c r="AW68" s="6" t="str">
        <f t="shared" si="66"/>
        <v/>
      </c>
      <c r="AX68" s="59"/>
      <c r="AY68" s="59"/>
      <c r="AZ68" s="8">
        <f>IF(D68+J68+P68+V68+AB68+AH68+AN68+AT68=0,"",D68+J68+P68+V68+AB68+AH68+AN68+AT68)</f>
        <v>1</v>
      </c>
      <c r="BA68" s="6">
        <f>IF((D68+J68+P68+V68+AB68+AH68+AN68+AT68)*14=0,"",(D68+J68+P68+V68+AB68+AH68+AN68+AT68)*14)</f>
        <v>14</v>
      </c>
      <c r="BB68" s="9">
        <f>IF(F68+L68+R68+X68+AD68+AJ68+AP68+AV68=0,"",F68+L68+R68+X68+AD68+AJ68+AP68+AV68)</f>
        <v>1</v>
      </c>
      <c r="BC68" s="6">
        <f>IF((L68+F68+R68+X68+AD68+AJ68+AP68+AV68)*14=0,"",(L68+F68+R68+X68+AD68+AJ68+AP68+AV68)*14)</f>
        <v>14</v>
      </c>
      <c r="BD68" s="9">
        <f>IF(N68+H68+T68+Z68+AF68+AL68+AR68+AX68=0,"",N68+H68+T68+Z68+AF68+AL68+AR68+AX68)</f>
        <v>2</v>
      </c>
      <c r="BE68" s="10">
        <f>IF(D68+F68+L68+J68+P68+R68+V68+X68+AB68+AD68+AH68+AJ68+AN68+AP68+AT68+AV68=0,"",D68+F68+L68+J68+P68+R68+V68+X68+AB68+AD68+AH68+AJ68+AN68+AP68+AT68+AV68)</f>
        <v>2</v>
      </c>
      <c r="BF68" s="231"/>
      <c r="BG68" s="216"/>
    </row>
    <row r="69" spans="1:59" ht="15.75" customHeight="1" thickBot="1">
      <c r="A69" s="53"/>
      <c r="B69" s="280" t="s">
        <v>19</v>
      </c>
      <c r="C69" s="58" t="s">
        <v>79</v>
      </c>
      <c r="D69" s="113"/>
      <c r="E69" s="6" t="str">
        <f t="shared" si="67"/>
        <v/>
      </c>
      <c r="F69" s="113"/>
      <c r="G69" s="6" t="str">
        <f t="shared" si="68"/>
        <v/>
      </c>
      <c r="H69" s="113"/>
      <c r="I69" s="114"/>
      <c r="J69" s="60"/>
      <c r="K69" s="6" t="str">
        <f t="shared" si="69"/>
        <v/>
      </c>
      <c r="L69" s="59"/>
      <c r="M69" s="6" t="str">
        <f t="shared" si="70"/>
        <v/>
      </c>
      <c r="N69" s="59"/>
      <c r="O69" s="63"/>
      <c r="P69" s="59"/>
      <c r="Q69" s="6" t="str">
        <f t="shared" si="71"/>
        <v/>
      </c>
      <c r="R69" s="59"/>
      <c r="S69" s="6" t="str">
        <f t="shared" si="72"/>
        <v/>
      </c>
      <c r="T69" s="59"/>
      <c r="U69" s="62"/>
      <c r="V69" s="60"/>
      <c r="W69" s="6" t="str">
        <f t="shared" si="73"/>
        <v/>
      </c>
      <c r="X69" s="59"/>
      <c r="Y69" s="6" t="str">
        <f t="shared" si="74"/>
        <v/>
      </c>
      <c r="Z69" s="59"/>
      <c r="AA69" s="63"/>
      <c r="AB69" s="59"/>
      <c r="AC69" s="6" t="str">
        <f t="shared" si="75"/>
        <v/>
      </c>
      <c r="AD69" s="59"/>
      <c r="AE69" s="6" t="str">
        <f t="shared" si="76"/>
        <v/>
      </c>
      <c r="AF69" s="59"/>
      <c r="AG69" s="62"/>
      <c r="AH69" s="60"/>
      <c r="AI69" s="6" t="str">
        <f t="shared" si="77"/>
        <v/>
      </c>
      <c r="AJ69" s="59"/>
      <c r="AK69" s="6" t="str">
        <f t="shared" si="78"/>
        <v/>
      </c>
      <c r="AL69" s="59"/>
      <c r="AM69" s="63"/>
      <c r="AN69" s="60"/>
      <c r="AO69" s="6" t="str">
        <f t="shared" si="79"/>
        <v/>
      </c>
      <c r="AP69" s="61"/>
      <c r="AQ69" s="6" t="str">
        <f t="shared" si="80"/>
        <v/>
      </c>
      <c r="AR69" s="61"/>
      <c r="AS69" s="64"/>
      <c r="AT69" s="59">
        <v>1</v>
      </c>
      <c r="AU69" s="6">
        <f t="shared" si="81"/>
        <v>14</v>
      </c>
      <c r="AV69" s="59">
        <v>1</v>
      </c>
      <c r="AW69" s="6">
        <f t="shared" ref="AW69" si="86">IF(AV69*14=0,"",AV69*14)</f>
        <v>14</v>
      </c>
      <c r="AX69" s="59">
        <v>2</v>
      </c>
      <c r="AY69" s="59" t="s">
        <v>84</v>
      </c>
      <c r="AZ69" s="8">
        <f t="shared" si="35"/>
        <v>1</v>
      </c>
      <c r="BA69" s="6">
        <f t="shared" si="82"/>
        <v>14</v>
      </c>
      <c r="BB69" s="9">
        <f t="shared" si="36"/>
        <v>1</v>
      </c>
      <c r="BC69" s="6">
        <f t="shared" si="83"/>
        <v>14</v>
      </c>
      <c r="BD69" s="9">
        <f t="shared" si="84"/>
        <v>2</v>
      </c>
      <c r="BE69" s="237">
        <f t="shared" si="85"/>
        <v>2</v>
      </c>
      <c r="BF69" s="231"/>
      <c r="BG69" s="216"/>
    </row>
    <row r="70" spans="1:59" s="5" customFormat="1" ht="27" customHeight="1" thickBot="1">
      <c r="A70" s="11"/>
      <c r="B70" s="12"/>
      <c r="C70" s="225" t="s">
        <v>64</v>
      </c>
      <c r="D70" s="81">
        <f>SUM(D10:D69)</f>
        <v>0</v>
      </c>
      <c r="E70" s="81">
        <f>SUM(E10:E69)</f>
        <v>0</v>
      </c>
      <c r="F70" s="81">
        <f>SUM(F10:F69)</f>
        <v>30</v>
      </c>
      <c r="G70" s="81">
        <f>SUM(G10:G69)</f>
        <v>600</v>
      </c>
      <c r="H70" s="81">
        <f>SUM(H10:H69)</f>
        <v>27</v>
      </c>
      <c r="I70" s="228" t="s">
        <v>17</v>
      </c>
      <c r="J70" s="81">
        <f>SUM(J10:J69)</f>
        <v>19</v>
      </c>
      <c r="K70" s="81">
        <f>SUM(K10:K69)</f>
        <v>238</v>
      </c>
      <c r="L70" s="81">
        <f>SUM(L10:L69)</f>
        <v>15</v>
      </c>
      <c r="M70" s="81">
        <f>SUM(M10:M69)</f>
        <v>210</v>
      </c>
      <c r="N70" s="81">
        <f>SUM(N10:N69)</f>
        <v>30</v>
      </c>
      <c r="O70" s="228" t="s">
        <v>17</v>
      </c>
      <c r="P70" s="81">
        <f>SUM(P10:P69)</f>
        <v>13</v>
      </c>
      <c r="Q70" s="81">
        <f>SUM(Q10:Q69)</f>
        <v>182</v>
      </c>
      <c r="R70" s="81">
        <f>SUM(R10:R69)</f>
        <v>21</v>
      </c>
      <c r="S70" s="81">
        <f>SUM(S10:S69)</f>
        <v>334</v>
      </c>
      <c r="T70" s="81">
        <f>SUM(T10:T69)</f>
        <v>30</v>
      </c>
      <c r="U70" s="228" t="s">
        <v>17</v>
      </c>
      <c r="V70" s="81">
        <f>SUM(V10:V69)</f>
        <v>14</v>
      </c>
      <c r="W70" s="81">
        <f>SUM(W10:W69)</f>
        <v>196</v>
      </c>
      <c r="X70" s="81">
        <f>SUM(X10:X69)</f>
        <v>19</v>
      </c>
      <c r="Y70" s="81">
        <f>SUM(Y10:Y69)</f>
        <v>266</v>
      </c>
      <c r="Z70" s="81">
        <f>SUM(Z10:Z69)</f>
        <v>32</v>
      </c>
      <c r="AA70" s="228" t="s">
        <v>17</v>
      </c>
      <c r="AB70" s="81">
        <f>SUM(AB10:AB69)</f>
        <v>4</v>
      </c>
      <c r="AC70" s="81">
        <f>SUM(AC10:AC69)</f>
        <v>56</v>
      </c>
      <c r="AD70" s="81">
        <f>SUM(AD10:AD69)</f>
        <v>9</v>
      </c>
      <c r="AE70" s="81">
        <f>SUM(AE10:AE69)</f>
        <v>126</v>
      </c>
      <c r="AF70" s="81">
        <f>SUM(AF10:AF69)</f>
        <v>13</v>
      </c>
      <c r="AG70" s="228" t="s">
        <v>17</v>
      </c>
      <c r="AH70" s="81">
        <f>SUM(AH10:AH69)</f>
        <v>2</v>
      </c>
      <c r="AI70" s="81">
        <f>SUM(AI10:AI69)</f>
        <v>28</v>
      </c>
      <c r="AJ70" s="81">
        <f>SUM(AJ10:AJ69)</f>
        <v>6</v>
      </c>
      <c r="AK70" s="81">
        <f>SUM(AK10:AK69)</f>
        <v>84</v>
      </c>
      <c r="AL70" s="81">
        <f>SUM(AL10:AL69)</f>
        <v>8</v>
      </c>
      <c r="AM70" s="228" t="s">
        <v>17</v>
      </c>
      <c r="AN70" s="81">
        <f>SUM(AN10:AN69)</f>
        <v>2</v>
      </c>
      <c r="AO70" s="81">
        <f>SUM(AO10:AO69)</f>
        <v>0</v>
      </c>
      <c r="AP70" s="81">
        <f>SUM(AP10:AP69)</f>
        <v>6</v>
      </c>
      <c r="AQ70" s="81">
        <f>SUM(AQ10:AQ69)</f>
        <v>56</v>
      </c>
      <c r="AR70" s="81">
        <f>SUM(AR10:AR69)</f>
        <v>8</v>
      </c>
      <c r="AS70" s="228" t="s">
        <v>17</v>
      </c>
      <c r="AT70" s="81">
        <f>SUM(AT10:AT69)</f>
        <v>3</v>
      </c>
      <c r="AU70" s="81">
        <f>SUM(AU10:AU69)</f>
        <v>42</v>
      </c>
      <c r="AV70" s="81">
        <f>SUM(AV10:AV69)</f>
        <v>3</v>
      </c>
      <c r="AW70" s="81">
        <f>SUM(AW10:AW69)</f>
        <v>42</v>
      </c>
      <c r="AX70" s="81">
        <f>SUM(AX10:AX69)</f>
        <v>6</v>
      </c>
      <c r="AY70" s="228" t="s">
        <v>17</v>
      </c>
      <c r="AZ70" s="81">
        <f>SUM(AZ10:AZ69)</f>
        <v>57</v>
      </c>
      <c r="BA70" s="81">
        <f>SUM(BA10:BA69)</f>
        <v>798</v>
      </c>
      <c r="BB70" s="81">
        <f>SUM(BB10:BB69)</f>
        <v>109</v>
      </c>
      <c r="BC70" s="81">
        <f>SUM(BC10:BC69)</f>
        <v>1526</v>
      </c>
      <c r="BD70" s="81">
        <f>SUM(BD10:BD69)</f>
        <v>154</v>
      </c>
      <c r="BE70" s="238">
        <f>SUM(BE10:BE69)</f>
        <v>166</v>
      </c>
      <c r="BF70" s="28"/>
      <c r="BG70" s="28"/>
    </row>
    <row r="71" spans="1:59" ht="15.75" customHeight="1">
      <c r="A71" s="14"/>
      <c r="B71" s="15"/>
      <c r="C71" s="16" t="s">
        <v>16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8"/>
      <c r="AP71" s="488"/>
      <c r="AQ71" s="488"/>
      <c r="AR71" s="488"/>
      <c r="AS71" s="488"/>
      <c r="AT71" s="488"/>
      <c r="AU71" s="488"/>
      <c r="AV71" s="488"/>
      <c r="AW71" s="488"/>
      <c r="AX71" s="488"/>
      <c r="AY71" s="488"/>
      <c r="AZ71" s="82"/>
      <c r="BA71" s="83"/>
      <c r="BB71" s="83"/>
      <c r="BC71" s="83"/>
      <c r="BD71" s="83"/>
      <c r="BE71" s="84"/>
    </row>
    <row r="72" spans="1:59" s="105" customFormat="1" ht="15.75" customHeight="1">
      <c r="A72" s="106" t="s">
        <v>631</v>
      </c>
      <c r="B72" s="280" t="s">
        <v>48</v>
      </c>
      <c r="C72" s="58" t="s">
        <v>632</v>
      </c>
      <c r="D72" s="113"/>
      <c r="E72" s="6"/>
      <c r="F72" s="113"/>
      <c r="G72" s="6"/>
      <c r="H72" s="113"/>
      <c r="I72" s="114"/>
      <c r="J72" s="60"/>
      <c r="K72" s="6"/>
      <c r="L72" s="59"/>
      <c r="M72" s="6"/>
      <c r="N72" s="59"/>
      <c r="O72" s="63"/>
      <c r="P72" s="59"/>
      <c r="Q72" s="6"/>
      <c r="R72" s="59"/>
      <c r="S72" s="6"/>
      <c r="T72" s="59"/>
      <c r="U72" s="62"/>
      <c r="V72" s="60"/>
      <c r="W72" s="6"/>
      <c r="X72" s="59"/>
      <c r="Y72" s="6"/>
      <c r="Z72" s="59"/>
      <c r="AA72" s="63"/>
      <c r="AB72" s="59"/>
      <c r="AC72" s="6"/>
      <c r="AD72" s="59"/>
      <c r="AE72" s="6"/>
      <c r="AF72" s="59"/>
      <c r="AG72" s="62"/>
      <c r="AH72" s="60"/>
      <c r="AI72" s="6"/>
      <c r="AJ72" s="59"/>
      <c r="AK72" s="6"/>
      <c r="AL72" s="59"/>
      <c r="AM72" s="63"/>
      <c r="AN72" s="60"/>
      <c r="AO72" s="6"/>
      <c r="AP72" s="61"/>
      <c r="AQ72" s="6"/>
      <c r="AR72" s="61"/>
      <c r="AS72" s="64"/>
      <c r="AT72" s="59"/>
      <c r="AU72" s="6"/>
      <c r="AV72" s="59"/>
      <c r="AW72" s="6"/>
      <c r="AX72" s="59" t="s">
        <v>17</v>
      </c>
      <c r="AY72" s="59"/>
      <c r="AZ72" s="8"/>
      <c r="BA72" s="6"/>
      <c r="BB72" s="9"/>
      <c r="BC72" s="6"/>
      <c r="BD72" s="66"/>
      <c r="BE72" s="10"/>
      <c r="BF72" s="231"/>
      <c r="BG72" s="216"/>
    </row>
    <row r="73" spans="1:59" s="105" customFormat="1" ht="15.75" customHeight="1">
      <c r="A73" s="332" t="s">
        <v>427</v>
      </c>
      <c r="B73" s="56" t="s">
        <v>48</v>
      </c>
      <c r="C73" s="421" t="s">
        <v>98</v>
      </c>
      <c r="D73" s="113"/>
      <c r="E73" s="6" t="str">
        <f>IF(D73*14=0,"",D73*14)</f>
        <v/>
      </c>
      <c r="F73" s="113"/>
      <c r="G73" s="6" t="str">
        <f>IF(F73*14=0,"",F73*14)</f>
        <v/>
      </c>
      <c r="H73" s="113" t="s">
        <v>17</v>
      </c>
      <c r="I73" s="114"/>
      <c r="J73" s="60"/>
      <c r="K73" s="6" t="str">
        <f>IF(J73*14=0,"",J73*14)</f>
        <v/>
      </c>
      <c r="L73" s="59"/>
      <c r="M73" s="6" t="str">
        <f>IF(L73*14=0,"",L73*14)</f>
        <v/>
      </c>
      <c r="N73" s="59" t="s">
        <v>17</v>
      </c>
      <c r="O73" s="63"/>
      <c r="P73" s="59"/>
      <c r="Q73" s="6" t="str">
        <f>IF(P73*14=0,"",P73*14)</f>
        <v/>
      </c>
      <c r="R73" s="59"/>
      <c r="S73" s="6" t="str">
        <f>IF(R73*14=0,"",R73*14)</f>
        <v/>
      </c>
      <c r="T73" s="59" t="s">
        <v>17</v>
      </c>
      <c r="U73" s="62"/>
      <c r="V73" s="60"/>
      <c r="W73" s="6" t="str">
        <f>IF(V73*14=0,"",V73*14)</f>
        <v/>
      </c>
      <c r="X73" s="59"/>
      <c r="Y73" s="6" t="str">
        <f>IF(X73*14=0,"",X73*14)</f>
        <v/>
      </c>
      <c r="Z73" s="59" t="s">
        <v>17</v>
      </c>
      <c r="AA73" s="63"/>
      <c r="AB73" s="59"/>
      <c r="AC73" s="6" t="str">
        <f>IF(AB73*14=0,"",AB73*14)</f>
        <v/>
      </c>
      <c r="AD73" s="59"/>
      <c r="AE73" s="6" t="str">
        <f>IF(AD73*14=0,"",AD73*14)</f>
        <v/>
      </c>
      <c r="AF73" s="59" t="s">
        <v>17</v>
      </c>
      <c r="AG73" s="62"/>
      <c r="AH73" s="60"/>
      <c r="AI73" s="6" t="str">
        <f>IF(AH73*14=0,"",AH73*14)</f>
        <v/>
      </c>
      <c r="AJ73" s="59"/>
      <c r="AK73" s="6" t="str">
        <f>IF(AJ73*14=0,"",AJ73*14)</f>
        <v/>
      </c>
      <c r="AL73" s="59" t="s">
        <v>17</v>
      </c>
      <c r="AM73" s="63"/>
      <c r="AN73" s="60"/>
      <c r="AO73" s="6" t="str">
        <f>IF(AN73*14=0,"",AN73*14)</f>
        <v/>
      </c>
      <c r="AP73" s="61"/>
      <c r="AQ73" s="6" t="str">
        <f>IF(AP73*14=0,"",AP73*14)</f>
        <v/>
      </c>
      <c r="AR73" s="61" t="s">
        <v>17</v>
      </c>
      <c r="AS73" s="64"/>
      <c r="AT73" s="59"/>
      <c r="AU73" s="6" t="str">
        <f>IF(AT73*14=0,"",AT73*14)</f>
        <v/>
      </c>
      <c r="AV73" s="383">
        <v>8</v>
      </c>
      <c r="AW73" s="422">
        <f>IF(AV73*15=0,"",AV73*15)</f>
        <v>120</v>
      </c>
      <c r="AX73" s="439"/>
      <c r="AY73" s="59" t="s">
        <v>99</v>
      </c>
      <c r="AZ73" s="8"/>
      <c r="BA73" s="6" t="str">
        <f>IF((D73+J73+P73+V73+AB73+AH73+AN73+AT73)*14=0,"",(D73+J73+P73+V73+AB73+AH73+AN73+AT73)*14)</f>
        <v/>
      </c>
      <c r="BB73" s="9"/>
      <c r="BC73" s="6">
        <f>IF((L73+F73+R73+X73+AD73+AJ73+AP73+AV73)*14=0,"",(L73+F73+R73+X73+AD73+AJ73+AP73+AV73)*14)</f>
        <v>112</v>
      </c>
      <c r="BD73" s="66" t="s">
        <v>17</v>
      </c>
      <c r="BE73" s="10">
        <f>IF(D73+F73+L73+J73+P73+R73+V73+X73+AB73+AD73+AH73+AJ73+AN73+AP73+AT73+AV73=0,"",D73+F73+L73+J73+P73+R73+V73+X73+AB73+AD73+AH73+AJ73+AN73+AP73+AT73+AV73)</f>
        <v>8</v>
      </c>
      <c r="BF73" s="279" t="s">
        <v>437</v>
      </c>
      <c r="BG73" s="352" t="s">
        <v>344</v>
      </c>
    </row>
    <row r="74" spans="1:59" ht="15.75" customHeight="1" thickBot="1">
      <c r="A74" s="332" t="s">
        <v>428</v>
      </c>
      <c r="B74" s="56" t="s">
        <v>48</v>
      </c>
      <c r="C74" s="107" t="s">
        <v>101</v>
      </c>
      <c r="D74" s="113"/>
      <c r="E74" s="6" t="str">
        <f>IF(D74*14=0,"",D74*14)</f>
        <v/>
      </c>
      <c r="F74" s="113"/>
      <c r="G74" s="6" t="str">
        <f>IF(F74*14=0,"",F74*14)</f>
        <v/>
      </c>
      <c r="H74" s="113" t="s">
        <v>17</v>
      </c>
      <c r="I74" s="114"/>
      <c r="J74" s="60"/>
      <c r="K74" s="6" t="str">
        <f>IF(J74*14=0,"",J74*14)</f>
        <v/>
      </c>
      <c r="L74" s="59"/>
      <c r="M74" s="6" t="str">
        <f>IF(L74*14=0,"",L74*14)</f>
        <v/>
      </c>
      <c r="N74" s="59" t="s">
        <v>17</v>
      </c>
      <c r="O74" s="63"/>
      <c r="P74" s="59"/>
      <c r="Q74" s="6" t="str">
        <f>IF(P74*14=0,"",P74*14)</f>
        <v/>
      </c>
      <c r="R74" s="59"/>
      <c r="S74" s="6" t="str">
        <f>IF(R74*14=0,"",R74*14)</f>
        <v/>
      </c>
      <c r="T74" s="59" t="s">
        <v>17</v>
      </c>
      <c r="U74" s="62"/>
      <c r="V74" s="60"/>
      <c r="W74" s="6" t="str">
        <f>IF(V74*14=0,"",V74*14)</f>
        <v/>
      </c>
      <c r="X74" s="59"/>
      <c r="Y74" s="6" t="str">
        <f>IF(X74*14=0,"",X74*14)</f>
        <v/>
      </c>
      <c r="Z74" s="59" t="s">
        <v>17</v>
      </c>
      <c r="AA74" s="63"/>
      <c r="AB74" s="59"/>
      <c r="AC74" s="6" t="str">
        <f>IF(AB74*14=0,"",AB74*14)</f>
        <v/>
      </c>
      <c r="AD74" s="59"/>
      <c r="AE74" s="6" t="str">
        <f>IF(AD74*14=0,"",AD74*14)</f>
        <v/>
      </c>
      <c r="AF74" s="59" t="s">
        <v>17</v>
      </c>
      <c r="AG74" s="62"/>
      <c r="AH74" s="60"/>
      <c r="AI74" s="6" t="str">
        <f>IF(AH74*14=0,"",AH74*14)</f>
        <v/>
      </c>
      <c r="AJ74" s="59"/>
      <c r="AK74" s="6" t="str">
        <f>IF(AJ74*14=0,"",AJ74*14)</f>
        <v/>
      </c>
      <c r="AL74" s="59" t="s">
        <v>17</v>
      </c>
      <c r="AM74" s="63"/>
      <c r="AN74" s="60"/>
      <c r="AO74" s="6" t="str">
        <f>IF(AN74*14=0,"",AN74*14)</f>
        <v/>
      </c>
      <c r="AP74" s="61"/>
      <c r="AQ74" s="6" t="str">
        <f>IF(AP74*14=0,"",AP74*14)</f>
        <v/>
      </c>
      <c r="AR74" s="61" t="s">
        <v>17</v>
      </c>
      <c r="AS74" s="64"/>
      <c r="AT74" s="59"/>
      <c r="AU74" s="6" t="str">
        <f>IF(AT74*14=0,"",AT74*14)</f>
        <v/>
      </c>
      <c r="AV74" s="59"/>
      <c r="AW74" s="6" t="str">
        <f>IF(AV74*14=0,"",AV74*14)</f>
        <v/>
      </c>
      <c r="AX74" s="59" t="s">
        <v>17</v>
      </c>
      <c r="AY74" s="59"/>
      <c r="AZ74" s="8"/>
      <c r="BA74" s="6" t="str">
        <f>IF((D74+J74+P74+V74+AB74+AH74+AN74+AT74)*14=0,"",(D74+J74+P74+V74+AB74+AH74+AN74+AT74)*14)</f>
        <v/>
      </c>
      <c r="BB74" s="9"/>
      <c r="BC74" s="6" t="str">
        <f>IF((L74+F74+R74+X74+AD74+AJ74+AP74+AV74)*14=0,"",(L74+F74+R74+X74+AD74+AJ74+AP74+AV74)*14)</f>
        <v/>
      </c>
      <c r="BD74" s="66" t="s">
        <v>17</v>
      </c>
      <c r="BE74" s="10"/>
    </row>
    <row r="75" spans="1:59" s="27" customFormat="1" ht="21.95" customHeight="1" thickBot="1">
      <c r="A75" s="21"/>
      <c r="B75" s="22"/>
      <c r="C75" s="23" t="s">
        <v>18</v>
      </c>
      <c r="D75" s="24">
        <f>SUM(D72:D74)</f>
        <v>0</v>
      </c>
      <c r="E75" s="24">
        <f>SUM(E72:E74)</f>
        <v>0</v>
      </c>
      <c r="F75" s="24">
        <f>SUM(F72:F74)</f>
        <v>0</v>
      </c>
      <c r="G75" s="24">
        <f>SUM(G72:G74)</f>
        <v>0</v>
      </c>
      <c r="H75" s="226" t="s">
        <v>17</v>
      </c>
      <c r="I75" s="227" t="s">
        <v>17</v>
      </c>
      <c r="J75" s="85">
        <f>SUM(J72:J74)</f>
        <v>0</v>
      </c>
      <c r="K75" s="24">
        <f>SUM(K72:K74)</f>
        <v>0</v>
      </c>
      <c r="L75" s="24">
        <f>SUM(L72:L74)</f>
        <v>0</v>
      </c>
      <c r="M75" s="24">
        <f>SUM(M72:M74)</f>
        <v>0</v>
      </c>
      <c r="N75" s="226" t="s">
        <v>17</v>
      </c>
      <c r="O75" s="227" t="s">
        <v>17</v>
      </c>
      <c r="P75" s="24">
        <f>SUM(P72:P74)</f>
        <v>0</v>
      </c>
      <c r="Q75" s="24">
        <f>SUM(Q72:Q74)</f>
        <v>0</v>
      </c>
      <c r="R75" s="24">
        <f>SUM(R72:R74)</f>
        <v>0</v>
      </c>
      <c r="S75" s="24">
        <f>SUM(S72:S74)</f>
        <v>0</v>
      </c>
      <c r="T75" s="226" t="s">
        <v>17</v>
      </c>
      <c r="U75" s="227" t="s">
        <v>17</v>
      </c>
      <c r="V75" s="85">
        <f>SUM(V72:V74)</f>
        <v>0</v>
      </c>
      <c r="W75" s="24">
        <f>SUM(W72:W74)</f>
        <v>0</v>
      </c>
      <c r="X75" s="24">
        <f>SUM(X72:X74)</f>
        <v>0</v>
      </c>
      <c r="Y75" s="24">
        <f>SUM(Y72:Y74)</f>
        <v>0</v>
      </c>
      <c r="Z75" s="226" t="s">
        <v>17</v>
      </c>
      <c r="AA75" s="227" t="s">
        <v>17</v>
      </c>
      <c r="AB75" s="24">
        <f>SUM(AB72:AB74)</f>
        <v>0</v>
      </c>
      <c r="AC75" s="24">
        <f>SUM(AC72:AC74)</f>
        <v>0</v>
      </c>
      <c r="AD75" s="24">
        <f>SUM(AD72:AD74)</f>
        <v>0</v>
      </c>
      <c r="AE75" s="24">
        <f>SUM(AE72:AE74)</f>
        <v>0</v>
      </c>
      <c r="AF75" s="226" t="s">
        <v>17</v>
      </c>
      <c r="AG75" s="227" t="s">
        <v>17</v>
      </c>
      <c r="AH75" s="24">
        <f>SUM(AH72:AH74)</f>
        <v>0</v>
      </c>
      <c r="AI75" s="24">
        <f>SUM(AI72:AI74)</f>
        <v>0</v>
      </c>
      <c r="AJ75" s="24">
        <f>SUM(AJ72:AJ74)</f>
        <v>0</v>
      </c>
      <c r="AK75" s="24">
        <f>SUM(AK72:AK74)</f>
        <v>0</v>
      </c>
      <c r="AL75" s="226" t="s">
        <v>17</v>
      </c>
      <c r="AM75" s="227" t="s">
        <v>17</v>
      </c>
      <c r="AN75" s="24">
        <f>SUM(AN72:AN74)</f>
        <v>0</v>
      </c>
      <c r="AO75" s="24">
        <f>SUM(AO72:AO74)</f>
        <v>0</v>
      </c>
      <c r="AP75" s="24">
        <f>SUM(AP72:AP74)</f>
        <v>0</v>
      </c>
      <c r="AQ75" s="24">
        <f>SUM(AQ72:AQ74)</f>
        <v>0</v>
      </c>
      <c r="AR75" s="226" t="s">
        <v>17</v>
      </c>
      <c r="AS75" s="227" t="s">
        <v>17</v>
      </c>
      <c r="AT75" s="24">
        <f>SUM(AT72:AT74)</f>
        <v>0</v>
      </c>
      <c r="AU75" s="24">
        <f>SUM(AU72:AU74)</f>
        <v>0</v>
      </c>
      <c r="AV75" s="24">
        <f>SUM(AV72:AV74)</f>
        <v>8</v>
      </c>
      <c r="AW75" s="24">
        <f>SUM(AW72:AW74)</f>
        <v>120</v>
      </c>
      <c r="AX75" s="226" t="s">
        <v>17</v>
      </c>
      <c r="AY75" s="227" t="s">
        <v>17</v>
      </c>
      <c r="AZ75" s="87">
        <f>SUM(AZ72:AZ74)</f>
        <v>0</v>
      </c>
      <c r="BA75" s="24">
        <f>SUM(BA72:BA74)</f>
        <v>0</v>
      </c>
      <c r="BB75" s="24">
        <f>SUM(BB72:BB74)</f>
        <v>0</v>
      </c>
      <c r="BC75" s="24">
        <f>SUM(BC72:BC74)</f>
        <v>112</v>
      </c>
      <c r="BD75" s="86" t="s">
        <v>17</v>
      </c>
      <c r="BE75" s="109">
        <f>SUM(BE72:BE74)</f>
        <v>8</v>
      </c>
    </row>
    <row r="76" spans="1:59" ht="15.75" customHeight="1">
      <c r="A76" s="14"/>
      <c r="B76" s="15"/>
      <c r="C76" s="16" t="s">
        <v>67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8"/>
      <c r="AA76" s="488"/>
      <c r="AB76" s="488"/>
      <c r="AC76" s="488"/>
      <c r="AD76" s="488"/>
      <c r="AE76" s="488"/>
      <c r="AF76" s="488"/>
      <c r="AG76" s="488"/>
      <c r="AH76" s="488"/>
      <c r="AI76" s="488"/>
      <c r="AJ76" s="488"/>
      <c r="AK76" s="488"/>
      <c r="AL76" s="488"/>
      <c r="AM76" s="488"/>
      <c r="AN76" s="488"/>
      <c r="AO76" s="488"/>
      <c r="AP76" s="488"/>
      <c r="AQ76" s="488"/>
      <c r="AR76" s="488"/>
      <c r="AS76" s="488"/>
      <c r="AT76" s="488"/>
      <c r="AU76" s="488"/>
      <c r="AV76" s="488"/>
      <c r="AW76" s="488"/>
      <c r="AX76" s="488"/>
      <c r="AY76" s="488"/>
      <c r="AZ76" s="82"/>
      <c r="BA76" s="83"/>
      <c r="BB76" s="83"/>
      <c r="BC76" s="83"/>
      <c r="BD76" s="83"/>
      <c r="BE76" s="84"/>
    </row>
    <row r="77" spans="1:59" s="105" customFormat="1" ht="15.75" customHeight="1">
      <c r="A77" s="332" t="s">
        <v>429</v>
      </c>
      <c r="B77" s="56" t="s">
        <v>34</v>
      </c>
      <c r="C77" s="421" t="s">
        <v>394</v>
      </c>
      <c r="D77" s="113"/>
      <c r="E77" s="6" t="str">
        <f>IF(D77*14=0,"",D77*14)</f>
        <v/>
      </c>
      <c r="F77" s="113"/>
      <c r="G77" s="6" t="str">
        <f>IF(F77*14=0,"",F77*14)</f>
        <v/>
      </c>
      <c r="H77" s="113"/>
      <c r="I77" s="114"/>
      <c r="J77" s="60"/>
      <c r="K77" s="6" t="str">
        <f>IF(J77*14=0,"",J77*14)</f>
        <v/>
      </c>
      <c r="L77" s="59"/>
      <c r="M77" s="6" t="str">
        <f>IF(L77*14=0,"",L77*14)</f>
        <v/>
      </c>
      <c r="N77" s="59"/>
      <c r="O77" s="63"/>
      <c r="P77" s="59"/>
      <c r="Q77" s="6" t="str">
        <f>IF(P77*14=0,"",P77*14)</f>
        <v/>
      </c>
      <c r="R77" s="59"/>
      <c r="S77" s="6" t="str">
        <f>IF(R77*14=0,"",R77*14)</f>
        <v/>
      </c>
      <c r="T77" s="59"/>
      <c r="U77" s="62"/>
      <c r="V77" s="60"/>
      <c r="W77" s="6" t="str">
        <f>IF(V77*14=0,"",V77*14)</f>
        <v/>
      </c>
      <c r="X77" s="59"/>
      <c r="Y77" s="6" t="str">
        <f>IF(X77*14=0,"",X77*14)</f>
        <v/>
      </c>
      <c r="Z77" s="59"/>
      <c r="AA77" s="63"/>
      <c r="AB77" s="59"/>
      <c r="AC77" s="6" t="str">
        <f>IF(AB77*14=0,"",AB77*14)</f>
        <v/>
      </c>
      <c r="AD77" s="59"/>
      <c r="AE77" s="6" t="str">
        <f>IF(AD77*14=0,"",AD77*14)</f>
        <v/>
      </c>
      <c r="AF77" s="59"/>
      <c r="AG77" s="62"/>
      <c r="AH77" s="60"/>
      <c r="AI77" s="6" t="str">
        <f>IF(AH77*14=0,"",AH77*14)</f>
        <v/>
      </c>
      <c r="AJ77" s="59"/>
      <c r="AK77" s="6" t="str">
        <f>IF(AJ77*14=0,"",AJ77*14)</f>
        <v/>
      </c>
      <c r="AL77" s="59"/>
      <c r="AM77" s="63"/>
      <c r="AN77" s="60"/>
      <c r="AO77" s="6" t="str">
        <f>IF(AN77*14=0,"",AN77*14)</f>
        <v/>
      </c>
      <c r="AP77" s="61"/>
      <c r="AQ77" s="6" t="str">
        <f>IF(AP77*14=0,"",AP77*14)</f>
        <v/>
      </c>
      <c r="AR77" s="61"/>
      <c r="AS77" s="64"/>
      <c r="AT77" s="59"/>
      <c r="AU77" s="6" t="str">
        <f>IF(AT77*14=0,"",AT77*14)</f>
        <v/>
      </c>
      <c r="AV77" s="59">
        <v>2</v>
      </c>
      <c r="AW77" s="6">
        <f>IF(AV77*14=0,"",AV77*14)</f>
        <v>28</v>
      </c>
      <c r="AX77" s="383">
        <v>10</v>
      </c>
      <c r="AY77" s="59" t="s">
        <v>84</v>
      </c>
      <c r="AZ77" s="8" t="str">
        <f>IF(D77+J77+P77+V77+AB77+AH77+AN77+AT77=0,"",D77+J77+P77+V77+AB77+AH77+AN77+AT77)</f>
        <v/>
      </c>
      <c r="BA77" s="6" t="str">
        <f>IF((D77+J77+P77+V77+AB77+AH77+AN77+AT77)*14=0,"",(D77+J77+P77+V77+AB77+AH77+AN77+AT77)*14)</f>
        <v/>
      </c>
      <c r="BB77" s="9">
        <f>IF(F77+L77+R77+X77+AD77+AJ77+AP77+AV77=0,"",F77+L77+R77+X77+AD77+AJ77+AP77+AV77)</f>
        <v>2</v>
      </c>
      <c r="BC77" s="6">
        <f>IF((L77+F77+R77+X77+AD77+AJ77+AP77+AV77)*14=0,"",(L77+F77+R77+X77+AD77+AJ77+AP77+AV77)*14)</f>
        <v>28</v>
      </c>
      <c r="BD77" s="9">
        <f>IF(N77+H77+T77+Z77+AF77+AL77+AR77+AX77=0,"",N77+H77+T77+Z77+AF77+AL77+AR77+AX77)</f>
        <v>10</v>
      </c>
      <c r="BE77" s="237">
        <f>IF(D77+F77+L77+J77+P77+R77+V77+X77+AB77+AD77+AH77+AJ77+AN77+AP77+AT77+AV77=0,"",D77+F77+L77+J77+P77+R77+V77+X77+AB77+AD77+AH77+AJ77+AN77+AP77+AT77+AV77)</f>
        <v>2</v>
      </c>
    </row>
    <row r="78" spans="1:59" ht="15.75" customHeight="1">
      <c r="A78" s="332" t="s">
        <v>430</v>
      </c>
      <c r="B78" s="56" t="s">
        <v>34</v>
      </c>
      <c r="C78" s="107" t="s">
        <v>100</v>
      </c>
      <c r="D78" s="113"/>
      <c r="E78" s="6" t="str">
        <f>IF(D78*14=0,"",D78*14)</f>
        <v/>
      </c>
      <c r="F78" s="113"/>
      <c r="G78" s="6" t="str">
        <f>IF(F78*14=0,"",F78*14)</f>
        <v/>
      </c>
      <c r="H78" s="113"/>
      <c r="I78" s="114"/>
      <c r="J78" s="60"/>
      <c r="K78" s="6" t="str">
        <f>IF(J78*14=0,"",J78*14)</f>
        <v/>
      </c>
      <c r="L78" s="59"/>
      <c r="M78" s="6" t="str">
        <f>IF(L78*14=0,"",L78*14)</f>
        <v/>
      </c>
      <c r="N78" s="59"/>
      <c r="O78" s="63"/>
      <c r="P78" s="59"/>
      <c r="Q78" s="6" t="str">
        <f>IF(P78*14=0,"",P78*14)</f>
        <v/>
      </c>
      <c r="R78" s="59"/>
      <c r="S78" s="6" t="str">
        <f>IF(R78*14=0,"",R78*14)</f>
        <v/>
      </c>
      <c r="T78" s="59"/>
      <c r="U78" s="62"/>
      <c r="V78" s="60"/>
      <c r="W78" s="6" t="str">
        <f>IF(V78*14=0,"",V78*14)</f>
        <v/>
      </c>
      <c r="X78" s="59"/>
      <c r="Y78" s="6" t="str">
        <f>IF(X78*14=0,"",X78*14)</f>
        <v/>
      </c>
      <c r="Z78" s="59"/>
      <c r="AA78" s="63"/>
      <c r="AB78" s="59"/>
      <c r="AC78" s="6" t="str">
        <f>IF(AB78*14=0,"",AB78*14)</f>
        <v/>
      </c>
      <c r="AD78" s="59"/>
      <c r="AE78" s="6" t="str">
        <f>IF(AD78*14=0,"",AD78*14)</f>
        <v/>
      </c>
      <c r="AF78" s="59"/>
      <c r="AG78" s="62"/>
      <c r="AH78" s="60"/>
      <c r="AI78" s="6" t="str">
        <f>IF(AH78*14=0,"",AH78*14)</f>
        <v/>
      </c>
      <c r="AJ78" s="59"/>
      <c r="AK78" s="6" t="str">
        <f>IF(AJ78*14=0,"",AJ78*14)</f>
        <v/>
      </c>
      <c r="AL78" s="59"/>
      <c r="AM78" s="63"/>
      <c r="AN78" s="60"/>
      <c r="AO78" s="6" t="str">
        <f>IF(AN78*14=0,"",AN78*14)</f>
        <v/>
      </c>
      <c r="AP78" s="61"/>
      <c r="AQ78" s="6" t="str">
        <f>IF(AP78*14=0,"",AP78*14)</f>
        <v/>
      </c>
      <c r="AR78" s="61"/>
      <c r="AS78" s="64"/>
      <c r="AT78" s="59"/>
      <c r="AU78" s="6" t="str">
        <f>IF(AT78*14=0,"",AT78*14)</f>
        <v/>
      </c>
      <c r="AV78" s="59"/>
      <c r="AW78" s="6" t="str">
        <f>IF(AV78*14=0,"",AV78*14)</f>
        <v/>
      </c>
      <c r="AX78" s="59"/>
      <c r="AY78" s="59"/>
      <c r="AZ78" s="8"/>
      <c r="BA78" s="6" t="str">
        <f>IF((D78+J78+P78+V78+AB78+AH78+AN78+AT78)*14=0,"",(D78+J78+P78+V78+AB78+AH78+AN78+AT78)*14)</f>
        <v/>
      </c>
      <c r="BB78" s="9"/>
      <c r="BC78" s="6" t="str">
        <f>IF((L78+F78+R78+X78+AD78+AJ78+AP78+AV78)*14=0,"",(L78+F78+R78+X78+AD78+AJ78+AP78+AV78)*14)</f>
        <v/>
      </c>
      <c r="BD78" s="66"/>
      <c r="BE78" s="10"/>
    </row>
    <row r="79" spans="1:59" ht="15.75" customHeight="1">
      <c r="A79" s="106"/>
      <c r="B79" s="56" t="s">
        <v>34</v>
      </c>
      <c r="C79" s="107"/>
      <c r="D79" s="113"/>
      <c r="E79" s="6" t="str">
        <f>IF(D79*14=0,"",D79*14)</f>
        <v/>
      </c>
      <c r="F79" s="113"/>
      <c r="G79" s="6" t="str">
        <f>IF(F79*14=0,"",F79*14)</f>
        <v/>
      </c>
      <c r="H79" s="113"/>
      <c r="I79" s="114"/>
      <c r="J79" s="60"/>
      <c r="K79" s="6" t="str">
        <f>IF(J79*14=0,"",J79*14)</f>
        <v/>
      </c>
      <c r="L79" s="59"/>
      <c r="M79" s="6" t="str">
        <f>IF(L79*14=0,"",L79*14)</f>
        <v/>
      </c>
      <c r="N79" s="59"/>
      <c r="O79" s="63"/>
      <c r="P79" s="59"/>
      <c r="Q79" s="6" t="str">
        <f>IF(P79*14=0,"",P79*14)</f>
        <v/>
      </c>
      <c r="R79" s="59"/>
      <c r="S79" s="6" t="str">
        <f>IF(R79*14=0,"",R79*14)</f>
        <v/>
      </c>
      <c r="T79" s="59"/>
      <c r="U79" s="62"/>
      <c r="V79" s="60"/>
      <c r="W79" s="6" t="str">
        <f>IF(V79*14=0,"",V79*14)</f>
        <v/>
      </c>
      <c r="X79" s="59"/>
      <c r="Y79" s="6" t="str">
        <f>IF(X79*14=0,"",X79*14)</f>
        <v/>
      </c>
      <c r="Z79" s="59"/>
      <c r="AA79" s="63"/>
      <c r="AB79" s="59"/>
      <c r="AC79" s="6" t="str">
        <f>IF(AB79*14=0,"",AB79*14)</f>
        <v/>
      </c>
      <c r="AD79" s="59"/>
      <c r="AE79" s="6" t="str">
        <f>IF(AD79*14=0,"",AD79*14)</f>
        <v/>
      </c>
      <c r="AF79" s="59"/>
      <c r="AG79" s="62"/>
      <c r="AH79" s="60"/>
      <c r="AI79" s="6" t="str">
        <f>IF(AH79*14=0,"",AH79*14)</f>
        <v/>
      </c>
      <c r="AJ79" s="59"/>
      <c r="AK79" s="6" t="str">
        <f>IF(AJ79*14=0,"",AJ79*14)</f>
        <v/>
      </c>
      <c r="AL79" s="59"/>
      <c r="AM79" s="63"/>
      <c r="AN79" s="60"/>
      <c r="AO79" s="6" t="str">
        <f>IF(AN79*14=0,"",AN79*14)</f>
        <v/>
      </c>
      <c r="AP79" s="61"/>
      <c r="AQ79" s="6" t="str">
        <f>IF(AP79*14=0,"",AP79*14)</f>
        <v/>
      </c>
      <c r="AR79" s="61"/>
      <c r="AS79" s="64"/>
      <c r="AT79" s="59"/>
      <c r="AU79" s="6" t="str">
        <f>IF(AT79*14=0,"",AT79*14)</f>
        <v/>
      </c>
      <c r="AV79" s="59"/>
      <c r="AW79" s="6" t="str">
        <f>IF(AV79*14=0,"",AV79*14)</f>
        <v/>
      </c>
      <c r="AX79" s="59"/>
      <c r="AY79" s="59"/>
      <c r="AZ79" s="8"/>
      <c r="BA79" s="6" t="str">
        <f>IF((D79+J79+P79+V79+AB79+AH79+AN79+AT79)*14=0,"",(D79+J79+P79+V79+AB79+AH79+AN79+AT79)*14)</f>
        <v/>
      </c>
      <c r="BB79" s="9"/>
      <c r="BC79" s="6" t="str">
        <f>IF((L79+F79+R79+X79+AD79+AJ79+AP79+AV79)*14=0,"",(L79+F79+R79+X79+AD79+AJ79+AP79+AV79)*14)</f>
        <v/>
      </c>
      <c r="BD79" s="66"/>
      <c r="BE79" s="10"/>
    </row>
    <row r="80" spans="1:59" ht="15.75" customHeight="1">
      <c r="A80" s="106"/>
      <c r="B80" s="56" t="s">
        <v>34</v>
      </c>
      <c r="C80" s="107"/>
      <c r="D80" s="113"/>
      <c r="E80" s="6" t="str">
        <f>IF(D80*14=0,"",D80*14)</f>
        <v/>
      </c>
      <c r="F80" s="113"/>
      <c r="G80" s="6" t="str">
        <f>IF(F80*14=0,"",F80*14)</f>
        <v/>
      </c>
      <c r="H80" s="113"/>
      <c r="I80" s="114"/>
      <c r="J80" s="60"/>
      <c r="K80" s="6" t="str">
        <f>IF(J80*14=0,"",J80*14)</f>
        <v/>
      </c>
      <c r="L80" s="59"/>
      <c r="M80" s="6" t="str">
        <f>IF(L80*14=0,"",L80*14)</f>
        <v/>
      </c>
      <c r="N80" s="59"/>
      <c r="O80" s="63"/>
      <c r="P80" s="59"/>
      <c r="Q80" s="6" t="str">
        <f>IF(P80*14=0,"",P80*14)</f>
        <v/>
      </c>
      <c r="R80" s="59"/>
      <c r="S80" s="6" t="str">
        <f>IF(R80*14=0,"",R80*14)</f>
        <v/>
      </c>
      <c r="T80" s="59"/>
      <c r="U80" s="62"/>
      <c r="V80" s="60"/>
      <c r="W80" s="6" t="str">
        <f>IF(V80*14=0,"",V80*14)</f>
        <v/>
      </c>
      <c r="X80" s="59"/>
      <c r="Y80" s="6" t="str">
        <f>IF(X80*14=0,"",X80*14)</f>
        <v/>
      </c>
      <c r="Z80" s="59"/>
      <c r="AA80" s="63"/>
      <c r="AB80" s="59"/>
      <c r="AC80" s="6" t="str">
        <f>IF(AB80*14=0,"",AB80*14)</f>
        <v/>
      </c>
      <c r="AD80" s="59"/>
      <c r="AE80" s="6" t="str">
        <f>IF(AD80*14=0,"",AD80*14)</f>
        <v/>
      </c>
      <c r="AF80" s="59"/>
      <c r="AG80" s="62"/>
      <c r="AH80" s="60"/>
      <c r="AI80" s="6" t="str">
        <f>IF(AH80*14=0,"",AH80*14)</f>
        <v/>
      </c>
      <c r="AJ80" s="59"/>
      <c r="AK80" s="6" t="str">
        <f>IF(AJ80*14=0,"",AJ80*14)</f>
        <v/>
      </c>
      <c r="AL80" s="59"/>
      <c r="AM80" s="63"/>
      <c r="AN80" s="60"/>
      <c r="AO80" s="6" t="str">
        <f>IF(AN80*14=0,"",AN80*14)</f>
        <v/>
      </c>
      <c r="AP80" s="61"/>
      <c r="AQ80" s="6" t="str">
        <f>IF(AP80*14=0,"",AP80*14)</f>
        <v/>
      </c>
      <c r="AR80" s="61"/>
      <c r="AS80" s="64"/>
      <c r="AT80" s="59"/>
      <c r="AU80" s="6" t="str">
        <f>IF(AT80*14=0,"",AT80*14)</f>
        <v/>
      </c>
      <c r="AV80" s="59"/>
      <c r="AW80" s="6" t="str">
        <f>IF(AV80*14=0,"",AV80*14)</f>
        <v/>
      </c>
      <c r="AX80" s="59"/>
      <c r="AY80" s="59"/>
      <c r="AZ80" s="8"/>
      <c r="BA80" s="6" t="str">
        <f>IF((D80+J80+P80+V80+AB80+AH80+AN80+AT80)*14=0,"",(D80+J80+P80+V80+AB80+AH80+AN80+AT80)*14)</f>
        <v/>
      </c>
      <c r="BB80" s="9"/>
      <c r="BC80" s="6" t="str">
        <f>IF((L80+F80+R80+X80+AD80+AJ80+AP80+AV80)*14=0,"",(L80+F80+R80+X80+AD80+AJ80+AP80+AV80)*14)</f>
        <v/>
      </c>
      <c r="BD80" s="66"/>
      <c r="BE80" s="10"/>
    </row>
    <row r="81" spans="1:59" ht="15.75" customHeight="1" thickBot="1">
      <c r="A81" s="106"/>
      <c r="B81" s="56" t="s">
        <v>34</v>
      </c>
      <c r="C81" s="107"/>
      <c r="D81" s="113"/>
      <c r="E81" s="6" t="str">
        <f>IF(D81*14=0,"",D81*14)</f>
        <v/>
      </c>
      <c r="F81" s="113"/>
      <c r="G81" s="6" t="str">
        <f>IF(F81*14=0,"",F81*14)</f>
        <v/>
      </c>
      <c r="H81" s="113"/>
      <c r="I81" s="114"/>
      <c r="J81" s="60"/>
      <c r="K81" s="6" t="str">
        <f>IF(J81*14=0,"",J81*14)</f>
        <v/>
      </c>
      <c r="L81" s="59"/>
      <c r="M81" s="6" t="str">
        <f>IF(L81*14=0,"",L81*14)</f>
        <v/>
      </c>
      <c r="N81" s="59"/>
      <c r="O81" s="63"/>
      <c r="P81" s="59"/>
      <c r="Q81" s="6" t="str">
        <f>IF(P81*14=0,"",P81*14)</f>
        <v/>
      </c>
      <c r="R81" s="59"/>
      <c r="S81" s="6" t="str">
        <f>IF(R81*14=0,"",R81*14)</f>
        <v/>
      </c>
      <c r="T81" s="59"/>
      <c r="U81" s="62"/>
      <c r="V81" s="60"/>
      <c r="W81" s="6" t="str">
        <f>IF(V81*14=0,"",V81*14)</f>
        <v/>
      </c>
      <c r="X81" s="59"/>
      <c r="Y81" s="6" t="str">
        <f>IF(X81*14=0,"",X81*14)</f>
        <v/>
      </c>
      <c r="Z81" s="59"/>
      <c r="AA81" s="63"/>
      <c r="AB81" s="59"/>
      <c r="AC81" s="6" t="str">
        <f>IF(AB81*14=0,"",AB81*14)</f>
        <v/>
      </c>
      <c r="AD81" s="59"/>
      <c r="AE81" s="6" t="str">
        <f>IF(AD81*14=0,"",AD81*14)</f>
        <v/>
      </c>
      <c r="AF81" s="59"/>
      <c r="AG81" s="62"/>
      <c r="AH81" s="60"/>
      <c r="AI81" s="6" t="str">
        <f>IF(AH81*14=0,"",AH81*14)</f>
        <v/>
      </c>
      <c r="AJ81" s="59"/>
      <c r="AK81" s="6" t="str">
        <f>IF(AJ81*14=0,"",AJ81*14)</f>
        <v/>
      </c>
      <c r="AL81" s="59"/>
      <c r="AM81" s="63"/>
      <c r="AN81" s="60"/>
      <c r="AO81" s="6" t="str">
        <f>IF(AN81*14=0,"",AN81*14)</f>
        <v/>
      </c>
      <c r="AP81" s="61"/>
      <c r="AQ81" s="6" t="str">
        <f>IF(AP81*14=0,"",AP81*14)</f>
        <v/>
      </c>
      <c r="AR81" s="61"/>
      <c r="AS81" s="64"/>
      <c r="AT81" s="59"/>
      <c r="AU81" s="6" t="str">
        <f>IF(AT81*14=0,"",AT81*14)</f>
        <v/>
      </c>
      <c r="AV81" s="59"/>
      <c r="AW81" s="6" t="str">
        <f>IF(AV81*14=0,"",AV81*14)</f>
        <v/>
      </c>
      <c r="AX81" s="59"/>
      <c r="AY81" s="59"/>
      <c r="AZ81" s="8"/>
      <c r="BA81" s="6" t="str">
        <f>IF((D81+J81+P81+V81+AB81+AH81+AN81+AT81)*14=0,"",(D81+J81+P81+V81+AB81+AH81+AN81+AT81)*14)</f>
        <v/>
      </c>
      <c r="BB81" s="9"/>
      <c r="BC81" s="6" t="str">
        <f>IF((L81+F81+R81+X81+AD81+AJ81+AP81+AV81)*14=0,"",(L81+F81+R81+X81+AD81+AJ81+AP81+AV81)*14)</f>
        <v/>
      </c>
      <c r="BD81" s="66"/>
      <c r="BE81" s="10"/>
    </row>
    <row r="82" spans="1:59" s="27" customFormat="1" ht="21.95" customHeight="1" thickBot="1">
      <c r="A82" s="21"/>
      <c r="B82" s="22"/>
      <c r="C82" s="23" t="s">
        <v>66</v>
      </c>
      <c r="D82" s="24">
        <f>SUM(D77:D81)</f>
        <v>0</v>
      </c>
      <c r="E82" s="24">
        <f>SUM(E77:E81)</f>
        <v>0</v>
      </c>
      <c r="F82" s="24">
        <f>SUM(F77:F81)</f>
        <v>0</v>
      </c>
      <c r="G82" s="24">
        <f>SUM(G77:G81)</f>
        <v>0</v>
      </c>
      <c r="H82" s="24">
        <f>SUM(H77:H81)</f>
        <v>0</v>
      </c>
      <c r="I82" s="227" t="s">
        <v>17</v>
      </c>
      <c r="J82" s="85">
        <f>SUM(J77:J81)</f>
        <v>0</v>
      </c>
      <c r="K82" s="24">
        <f>SUM(K77:K81)</f>
        <v>0</v>
      </c>
      <c r="L82" s="24">
        <f>SUM(L77:L81)</f>
        <v>0</v>
      </c>
      <c r="M82" s="24">
        <f>SUM(M77:M81)</f>
        <v>0</v>
      </c>
      <c r="N82" s="24">
        <f>SUM(N77:N81)</f>
        <v>0</v>
      </c>
      <c r="O82" s="227" t="s">
        <v>17</v>
      </c>
      <c r="P82" s="24">
        <f>SUM(P77:P81)</f>
        <v>0</v>
      </c>
      <c r="Q82" s="24">
        <f>SUM(Q77:Q81)</f>
        <v>0</v>
      </c>
      <c r="R82" s="24">
        <f>SUM(R77:R81)</f>
        <v>0</v>
      </c>
      <c r="S82" s="24">
        <f>SUM(S77:S81)</f>
        <v>0</v>
      </c>
      <c r="T82" s="24">
        <f>SUM(T77:T81)</f>
        <v>0</v>
      </c>
      <c r="U82" s="227" t="s">
        <v>17</v>
      </c>
      <c r="V82" s="85">
        <f>SUM(V77:V81)</f>
        <v>0</v>
      </c>
      <c r="W82" s="24">
        <f>SUM(W77:W81)</f>
        <v>0</v>
      </c>
      <c r="X82" s="24">
        <f>SUM(X77:X81)</f>
        <v>0</v>
      </c>
      <c r="Y82" s="24">
        <f>SUM(Y77:Y81)</f>
        <v>0</v>
      </c>
      <c r="Z82" s="24">
        <f>SUM(Z77:Z81)</f>
        <v>0</v>
      </c>
      <c r="AA82" s="227" t="s">
        <v>17</v>
      </c>
      <c r="AB82" s="24">
        <f>SUM(AB77:AB81)</f>
        <v>0</v>
      </c>
      <c r="AC82" s="24">
        <f>SUM(AC77:AC81)</f>
        <v>0</v>
      </c>
      <c r="AD82" s="24">
        <f>SUM(AD77:AD81)</f>
        <v>0</v>
      </c>
      <c r="AE82" s="24">
        <f>SUM(AE77:AE81)</f>
        <v>0</v>
      </c>
      <c r="AF82" s="24">
        <f>SUM(AF77:AF81)</f>
        <v>0</v>
      </c>
      <c r="AG82" s="227" t="s">
        <v>17</v>
      </c>
      <c r="AH82" s="24">
        <f>SUM(AH77:AH81)</f>
        <v>0</v>
      </c>
      <c r="AI82" s="24">
        <f>SUM(AI77:AI81)</f>
        <v>0</v>
      </c>
      <c r="AJ82" s="24">
        <f>SUM(AJ77:AJ81)</f>
        <v>0</v>
      </c>
      <c r="AK82" s="24">
        <f>SUM(AK77:AK81)</f>
        <v>0</v>
      </c>
      <c r="AL82" s="24">
        <f>SUM(AL77:AL81)</f>
        <v>0</v>
      </c>
      <c r="AM82" s="227" t="s">
        <v>17</v>
      </c>
      <c r="AN82" s="24">
        <f>SUM(AN77:AN81)</f>
        <v>0</v>
      </c>
      <c r="AO82" s="24">
        <f>SUM(AO77:AO81)</f>
        <v>0</v>
      </c>
      <c r="AP82" s="24">
        <f>SUM(AP77:AP81)</f>
        <v>0</v>
      </c>
      <c r="AQ82" s="24">
        <f>SUM(AQ77:AQ81)</f>
        <v>0</v>
      </c>
      <c r="AR82" s="24">
        <f>SUM(AR77:AR81)</f>
        <v>0</v>
      </c>
      <c r="AS82" s="227" t="s">
        <v>17</v>
      </c>
      <c r="AT82" s="24">
        <f>SUM(AT77:AT81)</f>
        <v>0</v>
      </c>
      <c r="AU82" s="24">
        <f>SUM(AU77:AU81)</f>
        <v>0</v>
      </c>
      <c r="AV82" s="24">
        <f>SUM(AV77:AV81)</f>
        <v>2</v>
      </c>
      <c r="AW82" s="24">
        <f>SUM(AW77:AW81)</f>
        <v>28</v>
      </c>
      <c r="AX82" s="24">
        <f>SUM(AX77:AX81)</f>
        <v>10</v>
      </c>
      <c r="AY82" s="227" t="s">
        <v>17</v>
      </c>
      <c r="AZ82" s="87">
        <f t="shared" ref="AZ82:BE82" si="87">SUM(AZ77:AZ81)</f>
        <v>0</v>
      </c>
      <c r="BA82" s="24">
        <f t="shared" si="87"/>
        <v>0</v>
      </c>
      <c r="BB82" s="24">
        <f t="shared" si="87"/>
        <v>2</v>
      </c>
      <c r="BC82" s="24">
        <f t="shared" si="87"/>
        <v>28</v>
      </c>
      <c r="BD82" s="24">
        <f t="shared" si="87"/>
        <v>10</v>
      </c>
      <c r="BE82" s="109">
        <f t="shared" si="87"/>
        <v>2</v>
      </c>
    </row>
    <row r="83" spans="1:59" ht="21.95" customHeight="1" thickBot="1">
      <c r="A83" s="25"/>
      <c r="B83" s="26"/>
      <c r="C83" s="240" t="s">
        <v>29</v>
      </c>
      <c r="D83" s="241">
        <f>D70+D75+D82</f>
        <v>0</v>
      </c>
      <c r="E83" s="241">
        <f>E70+E75+E82</f>
        <v>0</v>
      </c>
      <c r="F83" s="241">
        <f>F70+F75+F82</f>
        <v>30</v>
      </c>
      <c r="G83" s="241">
        <f>G70+G75+G82</f>
        <v>600</v>
      </c>
      <c r="H83" s="241">
        <f>H70+H82</f>
        <v>27</v>
      </c>
      <c r="I83" s="242" t="s">
        <v>17</v>
      </c>
      <c r="J83" s="241">
        <f>J70+J75+J82</f>
        <v>19</v>
      </c>
      <c r="K83" s="241">
        <f>K70+K75+K82</f>
        <v>238</v>
      </c>
      <c r="L83" s="241">
        <f>L70+L75+L82</f>
        <v>15</v>
      </c>
      <c r="M83" s="241">
        <f>M70+M75+M82</f>
        <v>210</v>
      </c>
      <c r="N83" s="241">
        <f>N70+N82</f>
        <v>30</v>
      </c>
      <c r="O83" s="242" t="s">
        <v>17</v>
      </c>
      <c r="P83" s="241">
        <f>P70+P75+P82</f>
        <v>13</v>
      </c>
      <c r="Q83" s="241">
        <f>Q70+Q75+Q82</f>
        <v>182</v>
      </c>
      <c r="R83" s="241">
        <f>R70+R75+R82</f>
        <v>21</v>
      </c>
      <c r="S83" s="241">
        <f>S70+S75+S82</f>
        <v>334</v>
      </c>
      <c r="T83" s="241">
        <f>T70+T82</f>
        <v>30</v>
      </c>
      <c r="U83" s="242" t="s">
        <v>17</v>
      </c>
      <c r="V83" s="241">
        <f>V70+V75+V82</f>
        <v>14</v>
      </c>
      <c r="W83" s="241">
        <f>W70+W75+W82</f>
        <v>196</v>
      </c>
      <c r="X83" s="241">
        <f>X70+X75+X82</f>
        <v>19</v>
      </c>
      <c r="Y83" s="241">
        <f>Y70+Y75+Y82</f>
        <v>266</v>
      </c>
      <c r="Z83" s="241">
        <f>Z70+Z82</f>
        <v>32</v>
      </c>
      <c r="AA83" s="242" t="s">
        <v>17</v>
      </c>
      <c r="AB83" s="241">
        <f>AB70+AB75+AB82</f>
        <v>4</v>
      </c>
      <c r="AC83" s="241">
        <f>AC70+AC75+AC82</f>
        <v>56</v>
      </c>
      <c r="AD83" s="241">
        <f>AD70+AD75+AD82</f>
        <v>9</v>
      </c>
      <c r="AE83" s="241">
        <f>AE70+AE75+AE82</f>
        <v>126</v>
      </c>
      <c r="AF83" s="241">
        <f>AF70+AF82</f>
        <v>13</v>
      </c>
      <c r="AG83" s="242" t="s">
        <v>17</v>
      </c>
      <c r="AH83" s="241">
        <f>AH70+AH75+AH82</f>
        <v>2</v>
      </c>
      <c r="AI83" s="241">
        <f>AI70+AI75+AI82</f>
        <v>28</v>
      </c>
      <c r="AJ83" s="241">
        <f>AJ70+AJ75+AJ82</f>
        <v>6</v>
      </c>
      <c r="AK83" s="241">
        <f>AK70+AK75+AK82</f>
        <v>84</v>
      </c>
      <c r="AL83" s="241">
        <f>AL70+AL82</f>
        <v>8</v>
      </c>
      <c r="AM83" s="242" t="s">
        <v>17</v>
      </c>
      <c r="AN83" s="241">
        <f>AN70+AN75+AN82</f>
        <v>2</v>
      </c>
      <c r="AO83" s="241">
        <f>AO70+AO75+AO82</f>
        <v>0</v>
      </c>
      <c r="AP83" s="241">
        <f>AP70+AP75+AP82</f>
        <v>6</v>
      </c>
      <c r="AQ83" s="241">
        <f>AQ70+AQ75+AQ82</f>
        <v>56</v>
      </c>
      <c r="AR83" s="241">
        <f>AR70+AR82</f>
        <v>8</v>
      </c>
      <c r="AS83" s="242" t="s">
        <v>17</v>
      </c>
      <c r="AT83" s="241">
        <f>AT70+AT75+AT82</f>
        <v>3</v>
      </c>
      <c r="AU83" s="241">
        <f>AU70+AU75+AU82</f>
        <v>42</v>
      </c>
      <c r="AV83" s="241">
        <f>AV70+AV75+AV82</f>
        <v>13</v>
      </c>
      <c r="AW83" s="241">
        <f>AW70+AW75+AW82</f>
        <v>190</v>
      </c>
      <c r="AX83" s="241">
        <f>AX70+AX82</f>
        <v>16</v>
      </c>
      <c r="AY83" s="242" t="s">
        <v>17</v>
      </c>
      <c r="AZ83" s="241">
        <f>AZ70+AZ75+AZ82</f>
        <v>57</v>
      </c>
      <c r="BA83" s="241">
        <f>BA70+BA75+BA82</f>
        <v>798</v>
      </c>
      <c r="BB83" s="241">
        <f>BB70+BB75+BB82</f>
        <v>111</v>
      </c>
      <c r="BC83" s="241">
        <f>BC70+BC75+BC82</f>
        <v>1666</v>
      </c>
      <c r="BD83" s="241">
        <f>BD70+BD82</f>
        <v>164</v>
      </c>
      <c r="BE83" s="243">
        <f>BE70+BE75+BE82</f>
        <v>176</v>
      </c>
    </row>
    <row r="84" spans="1:59" ht="15.75" customHeight="1" thickBot="1">
      <c r="A84" s="455"/>
      <c r="B84" s="456"/>
      <c r="C84" s="456"/>
      <c r="D84" s="456"/>
      <c r="E84" s="456"/>
      <c r="F84" s="456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56"/>
      <c r="AB84" s="456"/>
      <c r="AC84" s="456"/>
      <c r="AD84" s="456"/>
      <c r="AE84" s="456"/>
      <c r="AF84" s="456"/>
      <c r="AG84" s="456"/>
      <c r="AH84" s="456"/>
      <c r="AI84" s="456"/>
      <c r="AJ84" s="456"/>
      <c r="AK84" s="456"/>
      <c r="AL84" s="456"/>
      <c r="AM84" s="456"/>
      <c r="AN84" s="456"/>
      <c r="AO84" s="456"/>
      <c r="AP84" s="456"/>
      <c r="AQ84" s="456"/>
      <c r="AR84" s="456"/>
      <c r="AS84" s="456"/>
      <c r="AT84" s="456"/>
      <c r="AU84" s="456"/>
      <c r="AV84" s="456"/>
      <c r="AW84" s="456"/>
      <c r="AX84" s="456"/>
      <c r="AY84" s="456"/>
      <c r="AZ84" s="456"/>
      <c r="BA84" s="456"/>
      <c r="BB84" s="456"/>
      <c r="BC84" s="456"/>
      <c r="BD84" s="456"/>
      <c r="BE84" s="457"/>
    </row>
    <row r="85" spans="1:59" s="28" customFormat="1" ht="15.75" customHeight="1" thickBot="1">
      <c r="A85" s="210"/>
      <c r="B85" s="15"/>
      <c r="C85" s="209" t="s">
        <v>53</v>
      </c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2"/>
      <c r="AL85" s="462"/>
      <c r="AM85" s="462"/>
      <c r="AN85" s="462"/>
      <c r="AO85" s="462"/>
      <c r="AP85" s="462"/>
      <c r="AQ85" s="462"/>
      <c r="AR85" s="462"/>
      <c r="AS85" s="462"/>
      <c r="AT85" s="462"/>
      <c r="AU85" s="462"/>
      <c r="AV85" s="462"/>
      <c r="AW85" s="462"/>
      <c r="AX85" s="462"/>
      <c r="AY85" s="462"/>
      <c r="AZ85" s="88"/>
      <c r="BA85" s="89"/>
      <c r="BB85" s="89"/>
      <c r="BC85" s="89"/>
      <c r="BD85" s="89"/>
      <c r="BE85" s="239"/>
      <c r="BF85" s="232"/>
      <c r="BG85" s="220"/>
    </row>
    <row r="86" spans="1:59" s="411" customFormat="1" ht="15.75" customHeight="1">
      <c r="A86" s="388" t="s">
        <v>610</v>
      </c>
      <c r="B86" s="108" t="s">
        <v>19</v>
      </c>
      <c r="C86" s="259" t="s">
        <v>611</v>
      </c>
      <c r="D86" s="405"/>
      <c r="E86" s="6" t="str">
        <f t="shared" ref="E86:E92" si="88">IF(D86*14=0,"",D86*14)</f>
        <v/>
      </c>
      <c r="F86" s="360"/>
      <c r="G86" s="361" t="str">
        <f t="shared" ref="G86" si="89">IF(F86*14=0,"",F86*14)</f>
        <v/>
      </c>
      <c r="H86" s="360"/>
      <c r="I86" s="362"/>
      <c r="J86" s="391"/>
      <c r="K86" s="361" t="str">
        <f t="shared" ref="K86" si="90">IF(J86*14=0,"",J86*14)</f>
        <v/>
      </c>
      <c r="L86" s="360"/>
      <c r="M86" s="361" t="str">
        <f t="shared" ref="M86" si="91">IF(L86*14=0,"",L86*14)</f>
        <v/>
      </c>
      <c r="N86" s="360"/>
      <c r="O86" s="385"/>
      <c r="P86" s="360"/>
      <c r="Q86" s="361" t="str">
        <f t="shared" ref="Q86" si="92">IF(P86*14=0,"",P86*14)</f>
        <v/>
      </c>
      <c r="R86" s="360"/>
      <c r="S86" s="361" t="str">
        <f t="shared" ref="S86" si="93">IF(R86*14=0,"",R86*14)</f>
        <v/>
      </c>
      <c r="T86" s="360"/>
      <c r="U86" s="362"/>
      <c r="V86" s="391"/>
      <c r="W86" s="361" t="str">
        <f t="shared" ref="W86" si="94">IF(V86*14=0,"",V86*14)</f>
        <v/>
      </c>
      <c r="X86" s="360"/>
      <c r="Y86" s="361" t="str">
        <f t="shared" ref="Y86" si="95">IF(X86*14=0,"",X86*14)</f>
        <v/>
      </c>
      <c r="Z86" s="360"/>
      <c r="AA86" s="385"/>
      <c r="AB86" s="360">
        <v>1</v>
      </c>
      <c r="AC86" s="361">
        <f t="shared" ref="AC86" si="96">IF(AB86*14=0,"",AB86*14)</f>
        <v>14</v>
      </c>
      <c r="AD86" s="360">
        <v>1</v>
      </c>
      <c r="AE86" s="361">
        <f t="shared" ref="AE86" si="97">IF(AD86*14=0,"",AD86*14)</f>
        <v>14</v>
      </c>
      <c r="AF86" s="360">
        <v>2</v>
      </c>
      <c r="AG86" s="362" t="s">
        <v>84</v>
      </c>
      <c r="AH86" s="391"/>
      <c r="AI86" s="361" t="str">
        <f t="shared" ref="AI86" si="98">IF(AH86*14=0,"",AH86*14)</f>
        <v/>
      </c>
      <c r="AJ86" s="360"/>
      <c r="AK86" s="361" t="str">
        <f t="shared" ref="AK86" si="99">IF(AJ86*14=0,"",AJ86*14)</f>
        <v/>
      </c>
      <c r="AL86" s="360"/>
      <c r="AM86" s="385"/>
      <c r="AN86" s="391"/>
      <c r="AO86" s="361" t="str">
        <f t="shared" ref="AO86" si="100">IF(AN86*14=0,"",AN86*14)</f>
        <v/>
      </c>
      <c r="AP86" s="392"/>
      <c r="AQ86" s="361" t="str">
        <f t="shared" ref="AQ86" si="101">IF(AP86*14=0,"",AP86*14)</f>
        <v/>
      </c>
      <c r="AR86" s="392"/>
      <c r="AS86" s="393"/>
      <c r="AT86" s="360"/>
      <c r="AU86" s="361" t="str">
        <f t="shared" ref="AU86" si="102">IF(AT86*14=0,"",AT86*14)</f>
        <v/>
      </c>
      <c r="AV86" s="360"/>
      <c r="AW86" s="361" t="str">
        <f t="shared" ref="AW86" si="103">IF(AV86*14=0,"",AV86*14)</f>
        <v/>
      </c>
      <c r="AX86" s="360"/>
      <c r="AY86" s="360"/>
      <c r="AZ86" s="406"/>
      <c r="BA86" s="407"/>
      <c r="BB86" s="407"/>
      <c r="BC86" s="408"/>
      <c r="BD86" s="409"/>
      <c r="BE86" s="410"/>
      <c r="BF86" s="397" t="s">
        <v>434</v>
      </c>
      <c r="BG86" s="437" t="s">
        <v>470</v>
      </c>
    </row>
    <row r="87" spans="1:59" s="411" customFormat="1" ht="15.75" customHeight="1">
      <c r="A87" s="388" t="s">
        <v>612</v>
      </c>
      <c r="B87" s="108" t="s">
        <v>19</v>
      </c>
      <c r="C87" s="259" t="s">
        <v>613</v>
      </c>
      <c r="D87" s="405"/>
      <c r="E87" s="6" t="str">
        <f t="shared" si="88"/>
        <v/>
      </c>
      <c r="F87" s="360"/>
      <c r="G87" s="361"/>
      <c r="H87" s="360"/>
      <c r="I87" s="362"/>
      <c r="J87" s="391"/>
      <c r="K87" s="361" t="str">
        <f t="shared" ref="K87" si="104">IF(J87*14=0,"",J87*14)</f>
        <v/>
      </c>
      <c r="L87" s="360"/>
      <c r="M87" s="361" t="str">
        <f t="shared" ref="M87" si="105">IF(L87*14=0,"",L87*14)</f>
        <v/>
      </c>
      <c r="N87" s="360"/>
      <c r="O87" s="385"/>
      <c r="P87" s="360"/>
      <c r="Q87" s="361" t="str">
        <f t="shared" ref="Q87" si="106">IF(P87*14=0,"",P87*14)</f>
        <v/>
      </c>
      <c r="R87" s="360"/>
      <c r="S87" s="361" t="str">
        <f t="shared" ref="S87" si="107">IF(R87*14=0,"",R87*14)</f>
        <v/>
      </c>
      <c r="T87" s="360"/>
      <c r="U87" s="362"/>
      <c r="V87" s="391"/>
      <c r="W87" s="361" t="str">
        <f t="shared" ref="W87" si="108">IF(V87*14=0,"",V87*14)</f>
        <v/>
      </c>
      <c r="X87" s="360"/>
      <c r="Y87" s="361" t="str">
        <f t="shared" ref="Y87" si="109">IF(X87*14=0,"",X87*14)</f>
        <v/>
      </c>
      <c r="Z87" s="360"/>
      <c r="AA87" s="385"/>
      <c r="AB87" s="360">
        <v>1</v>
      </c>
      <c r="AC87" s="361">
        <f t="shared" ref="AC87:AC92" si="110">IF(AB87*14=0,"",AB87*14)</f>
        <v>14</v>
      </c>
      <c r="AD87" s="360">
        <v>1</v>
      </c>
      <c r="AE87" s="361">
        <f t="shared" ref="AE87:AE92" si="111">IF(AD87*14=0,"",AD87*14)</f>
        <v>14</v>
      </c>
      <c r="AF87" s="360">
        <v>2</v>
      </c>
      <c r="AG87" s="362" t="s">
        <v>84</v>
      </c>
      <c r="AH87" s="391"/>
      <c r="AI87" s="361" t="str">
        <f t="shared" ref="AI87" si="112">IF(AH87*14=0,"",AH87*14)</f>
        <v/>
      </c>
      <c r="AJ87" s="360"/>
      <c r="AK87" s="361" t="str">
        <f t="shared" ref="AK87" si="113">IF(AJ87*14=0,"",AJ87*14)</f>
        <v/>
      </c>
      <c r="AL87" s="360"/>
      <c r="AM87" s="385"/>
      <c r="AN87" s="391"/>
      <c r="AO87" s="361" t="str">
        <f t="shared" ref="AO87" si="114">IF(AN87*14=0,"",AN87*14)</f>
        <v/>
      </c>
      <c r="AP87" s="392"/>
      <c r="AQ87" s="361" t="str">
        <f t="shared" ref="AQ87" si="115">IF(AP87*14=0,"",AP87*14)</f>
        <v/>
      </c>
      <c r="AR87" s="392"/>
      <c r="AS87" s="393"/>
      <c r="AT87" s="360"/>
      <c r="AU87" s="361" t="str">
        <f t="shared" ref="AU87" si="116">IF(AT87*14=0,"",AT87*14)</f>
        <v/>
      </c>
      <c r="AV87" s="360"/>
      <c r="AW87" s="361" t="str">
        <f t="shared" ref="AW87" si="117">IF(AV87*14=0,"",AV87*14)</f>
        <v/>
      </c>
      <c r="AX87" s="360"/>
      <c r="AY87" s="360"/>
      <c r="AZ87" s="406"/>
      <c r="BA87" s="407"/>
      <c r="BB87" s="407"/>
      <c r="BC87" s="408"/>
      <c r="BD87" s="409"/>
      <c r="BE87" s="410"/>
      <c r="BF87" s="397" t="s">
        <v>434</v>
      </c>
      <c r="BG87" s="437" t="s">
        <v>433</v>
      </c>
    </row>
    <row r="88" spans="1:59" s="411" customFormat="1" ht="15.75" customHeight="1">
      <c r="A88" s="388" t="s">
        <v>614</v>
      </c>
      <c r="B88" s="108" t="s">
        <v>19</v>
      </c>
      <c r="C88" s="259" t="s">
        <v>615</v>
      </c>
      <c r="D88" s="405"/>
      <c r="E88" s="6" t="str">
        <f t="shared" si="88"/>
        <v/>
      </c>
      <c r="F88" s="360"/>
      <c r="G88" s="361"/>
      <c r="H88" s="360"/>
      <c r="I88" s="362"/>
      <c r="J88" s="391"/>
      <c r="K88" s="361" t="str">
        <f t="shared" ref="K88" si="118">IF(J88*14=0,"",J88*14)</f>
        <v/>
      </c>
      <c r="L88" s="360"/>
      <c r="M88" s="361" t="str">
        <f t="shared" ref="M88" si="119">IF(L88*14=0,"",L88*14)</f>
        <v/>
      </c>
      <c r="N88" s="360"/>
      <c r="O88" s="385"/>
      <c r="P88" s="360"/>
      <c r="Q88" s="361" t="str">
        <f t="shared" ref="Q88" si="120">IF(P88*14=0,"",P88*14)</f>
        <v/>
      </c>
      <c r="R88" s="360"/>
      <c r="S88" s="361" t="str">
        <f t="shared" ref="S88" si="121">IF(R88*14=0,"",R88*14)</f>
        <v/>
      </c>
      <c r="T88" s="360"/>
      <c r="U88" s="362"/>
      <c r="V88" s="391"/>
      <c r="W88" s="361" t="str">
        <f t="shared" ref="W88" si="122">IF(V88*14=0,"",V88*14)</f>
        <v/>
      </c>
      <c r="X88" s="360"/>
      <c r="Y88" s="361" t="str">
        <f t="shared" ref="Y88" si="123">IF(X88*14=0,"",X88*14)</f>
        <v/>
      </c>
      <c r="Z88" s="360"/>
      <c r="AA88" s="385"/>
      <c r="AB88" s="360">
        <v>1</v>
      </c>
      <c r="AC88" s="361">
        <f t="shared" si="110"/>
        <v>14</v>
      </c>
      <c r="AD88" s="360">
        <v>1</v>
      </c>
      <c r="AE88" s="361">
        <f t="shared" si="111"/>
        <v>14</v>
      </c>
      <c r="AF88" s="360">
        <v>2</v>
      </c>
      <c r="AG88" s="362" t="s">
        <v>84</v>
      </c>
      <c r="AH88" s="391"/>
      <c r="AI88" s="361" t="str">
        <f t="shared" ref="AI88" si="124">IF(AH88*14=0,"",AH88*14)</f>
        <v/>
      </c>
      <c r="AJ88" s="360"/>
      <c r="AK88" s="361" t="str">
        <f t="shared" ref="AK88" si="125">IF(AJ88*14=0,"",AJ88*14)</f>
        <v/>
      </c>
      <c r="AL88" s="360"/>
      <c r="AM88" s="385"/>
      <c r="AN88" s="391"/>
      <c r="AO88" s="361" t="str">
        <f t="shared" ref="AO88" si="126">IF(AN88*14=0,"",AN88*14)</f>
        <v/>
      </c>
      <c r="AP88" s="392"/>
      <c r="AQ88" s="361" t="str">
        <f t="shared" ref="AQ88" si="127">IF(AP88*14=0,"",AP88*14)</f>
        <v/>
      </c>
      <c r="AR88" s="392"/>
      <c r="AS88" s="393"/>
      <c r="AT88" s="360"/>
      <c r="AU88" s="361" t="str">
        <f t="shared" ref="AU88" si="128">IF(AT88*14=0,"",AT88*14)</f>
        <v/>
      </c>
      <c r="AV88" s="360"/>
      <c r="AW88" s="361" t="str">
        <f t="shared" ref="AW88" si="129">IF(AV88*14=0,"",AV88*14)</f>
        <v/>
      </c>
      <c r="AX88" s="360"/>
      <c r="AY88" s="360"/>
      <c r="AZ88" s="406"/>
      <c r="BA88" s="407"/>
      <c r="BB88" s="407"/>
      <c r="BC88" s="408"/>
      <c r="BD88" s="409"/>
      <c r="BE88" s="410"/>
      <c r="BF88" s="397" t="s">
        <v>437</v>
      </c>
      <c r="BG88" s="438" t="s">
        <v>640</v>
      </c>
    </row>
    <row r="89" spans="1:59" s="411" customFormat="1" ht="15.75" customHeight="1">
      <c r="A89" s="388" t="s">
        <v>616</v>
      </c>
      <c r="B89" s="108" t="s">
        <v>19</v>
      </c>
      <c r="C89" s="259" t="s">
        <v>623</v>
      </c>
      <c r="D89" s="405"/>
      <c r="E89" s="6" t="str">
        <f t="shared" si="88"/>
        <v/>
      </c>
      <c r="F89" s="360"/>
      <c r="G89" s="361"/>
      <c r="H89" s="360"/>
      <c r="I89" s="362"/>
      <c r="J89" s="391"/>
      <c r="K89" s="361" t="str">
        <f t="shared" ref="K89" si="130">IF(J89*14=0,"",J89*14)</f>
        <v/>
      </c>
      <c r="L89" s="360"/>
      <c r="M89" s="361" t="str">
        <f t="shared" ref="M89" si="131">IF(L89*14=0,"",L89*14)</f>
        <v/>
      </c>
      <c r="N89" s="360"/>
      <c r="O89" s="385"/>
      <c r="P89" s="360"/>
      <c r="Q89" s="361" t="str">
        <f t="shared" ref="Q89" si="132">IF(P89*14=0,"",P89*14)</f>
        <v/>
      </c>
      <c r="R89" s="360"/>
      <c r="S89" s="361" t="str">
        <f t="shared" ref="S89" si="133">IF(R89*14=0,"",R89*14)</f>
        <v/>
      </c>
      <c r="T89" s="360"/>
      <c r="U89" s="362"/>
      <c r="V89" s="391"/>
      <c r="W89" s="361" t="str">
        <f t="shared" ref="W89" si="134">IF(V89*14=0,"",V89*14)</f>
        <v/>
      </c>
      <c r="X89" s="360"/>
      <c r="Y89" s="361" t="str">
        <f t="shared" ref="Y89" si="135">IF(X89*14=0,"",X89*14)</f>
        <v/>
      </c>
      <c r="Z89" s="360"/>
      <c r="AA89" s="385"/>
      <c r="AB89" s="360">
        <v>1</v>
      </c>
      <c r="AC89" s="361">
        <f t="shared" si="110"/>
        <v>14</v>
      </c>
      <c r="AD89" s="360">
        <v>1</v>
      </c>
      <c r="AE89" s="361">
        <f t="shared" si="111"/>
        <v>14</v>
      </c>
      <c r="AF89" s="360">
        <v>2</v>
      </c>
      <c r="AG89" s="362" t="s">
        <v>84</v>
      </c>
      <c r="AH89" s="391"/>
      <c r="AI89" s="361" t="str">
        <f t="shared" ref="AI89" si="136">IF(AH89*14=0,"",AH89*14)</f>
        <v/>
      </c>
      <c r="AJ89" s="360"/>
      <c r="AK89" s="361" t="str">
        <f t="shared" ref="AK89" si="137">IF(AJ89*14=0,"",AJ89*14)</f>
        <v/>
      </c>
      <c r="AL89" s="360"/>
      <c r="AM89" s="385"/>
      <c r="AN89" s="391"/>
      <c r="AO89" s="361" t="str">
        <f t="shared" ref="AO89" si="138">IF(AN89*14=0,"",AN89*14)</f>
        <v/>
      </c>
      <c r="AP89" s="392"/>
      <c r="AQ89" s="361" t="str">
        <f t="shared" ref="AQ89" si="139">IF(AP89*14=0,"",AP89*14)</f>
        <v/>
      </c>
      <c r="AR89" s="392"/>
      <c r="AS89" s="393"/>
      <c r="AT89" s="360"/>
      <c r="AU89" s="361" t="str">
        <f t="shared" ref="AU89" si="140">IF(AT89*14=0,"",AT89*14)</f>
        <v/>
      </c>
      <c r="AV89" s="360"/>
      <c r="AW89" s="361" t="str">
        <f t="shared" ref="AW89" si="141">IF(AV89*14=0,"",AV89*14)</f>
        <v/>
      </c>
      <c r="AX89" s="360"/>
      <c r="AY89" s="360"/>
      <c r="AZ89" s="406"/>
      <c r="BA89" s="407"/>
      <c r="BB89" s="407"/>
      <c r="BC89" s="408"/>
      <c r="BD89" s="409"/>
      <c r="BE89" s="410"/>
      <c r="BF89" s="397" t="s">
        <v>437</v>
      </c>
      <c r="BG89" s="437" t="s">
        <v>448</v>
      </c>
    </row>
    <row r="90" spans="1:59" s="411" customFormat="1" ht="15.75" customHeight="1">
      <c r="A90" s="388" t="s">
        <v>617</v>
      </c>
      <c r="B90" s="108" t="s">
        <v>19</v>
      </c>
      <c r="C90" s="259" t="s">
        <v>618</v>
      </c>
      <c r="D90" s="405"/>
      <c r="E90" s="6" t="str">
        <f t="shared" si="88"/>
        <v/>
      </c>
      <c r="F90" s="360"/>
      <c r="G90" s="361"/>
      <c r="H90" s="360"/>
      <c r="I90" s="362"/>
      <c r="J90" s="391"/>
      <c r="K90" s="361" t="str">
        <f t="shared" ref="K90" si="142">IF(J90*14=0,"",J90*14)</f>
        <v/>
      </c>
      <c r="L90" s="360"/>
      <c r="M90" s="361" t="str">
        <f t="shared" ref="M90" si="143">IF(L90*14=0,"",L90*14)</f>
        <v/>
      </c>
      <c r="N90" s="360"/>
      <c r="O90" s="385"/>
      <c r="P90" s="360"/>
      <c r="Q90" s="361" t="str">
        <f t="shared" ref="Q90" si="144">IF(P90*14=0,"",P90*14)</f>
        <v/>
      </c>
      <c r="R90" s="360"/>
      <c r="S90" s="361" t="str">
        <f t="shared" ref="S90" si="145">IF(R90*14=0,"",R90*14)</f>
        <v/>
      </c>
      <c r="T90" s="360"/>
      <c r="U90" s="362"/>
      <c r="V90" s="391"/>
      <c r="W90" s="361" t="str">
        <f t="shared" ref="W90" si="146">IF(V90*14=0,"",V90*14)</f>
        <v/>
      </c>
      <c r="X90" s="360"/>
      <c r="Y90" s="361" t="str">
        <f t="shared" ref="Y90" si="147">IF(X90*14=0,"",X90*14)</f>
        <v/>
      </c>
      <c r="Z90" s="360"/>
      <c r="AA90" s="385"/>
      <c r="AB90" s="360">
        <v>1</v>
      </c>
      <c r="AC90" s="361">
        <f t="shared" si="110"/>
        <v>14</v>
      </c>
      <c r="AD90" s="360">
        <v>1</v>
      </c>
      <c r="AE90" s="361">
        <f t="shared" si="111"/>
        <v>14</v>
      </c>
      <c r="AF90" s="360">
        <v>2</v>
      </c>
      <c r="AG90" s="362" t="s">
        <v>84</v>
      </c>
      <c r="AH90" s="391"/>
      <c r="AI90" s="361" t="str">
        <f t="shared" ref="AI90" si="148">IF(AH90*14=0,"",AH90*14)</f>
        <v/>
      </c>
      <c r="AJ90" s="360"/>
      <c r="AK90" s="361" t="str">
        <f t="shared" ref="AK90" si="149">IF(AJ90*14=0,"",AJ90*14)</f>
        <v/>
      </c>
      <c r="AL90" s="360"/>
      <c r="AM90" s="385"/>
      <c r="AN90" s="391"/>
      <c r="AO90" s="361" t="str">
        <f t="shared" ref="AO90" si="150">IF(AN90*14=0,"",AN90*14)</f>
        <v/>
      </c>
      <c r="AP90" s="392"/>
      <c r="AQ90" s="361" t="str">
        <f t="shared" ref="AQ90" si="151">IF(AP90*14=0,"",AP90*14)</f>
        <v/>
      </c>
      <c r="AR90" s="392"/>
      <c r="AS90" s="393"/>
      <c r="AT90" s="360"/>
      <c r="AU90" s="361" t="str">
        <f t="shared" ref="AU90" si="152">IF(AT90*14=0,"",AT90*14)</f>
        <v/>
      </c>
      <c r="AV90" s="360"/>
      <c r="AW90" s="361" t="str">
        <f t="shared" ref="AW90" si="153">IF(AV90*14=0,"",AV90*14)</f>
        <v/>
      </c>
      <c r="AX90" s="360"/>
      <c r="AY90" s="360"/>
      <c r="AZ90" s="406"/>
      <c r="BA90" s="407"/>
      <c r="BB90" s="407"/>
      <c r="BC90" s="408"/>
      <c r="BD90" s="409"/>
      <c r="BE90" s="410"/>
      <c r="BF90" s="397" t="s">
        <v>437</v>
      </c>
      <c r="BG90" s="437" t="s">
        <v>624</v>
      </c>
    </row>
    <row r="91" spans="1:59" s="411" customFormat="1" ht="15.75" customHeight="1">
      <c r="A91" s="388" t="s">
        <v>619</v>
      </c>
      <c r="B91" s="108" t="s">
        <v>19</v>
      </c>
      <c r="C91" s="259" t="s">
        <v>620</v>
      </c>
      <c r="D91" s="405"/>
      <c r="E91" s="6" t="str">
        <f t="shared" si="88"/>
        <v/>
      </c>
      <c r="F91" s="360"/>
      <c r="G91" s="361"/>
      <c r="H91" s="360"/>
      <c r="I91" s="362"/>
      <c r="J91" s="391"/>
      <c r="K91" s="361" t="str">
        <f t="shared" ref="K91" si="154">IF(J91*14=0,"",J91*14)</f>
        <v/>
      </c>
      <c r="L91" s="360"/>
      <c r="M91" s="361" t="str">
        <f t="shared" ref="M91" si="155">IF(L91*14=0,"",L91*14)</f>
        <v/>
      </c>
      <c r="N91" s="360"/>
      <c r="O91" s="385"/>
      <c r="P91" s="360"/>
      <c r="Q91" s="361" t="str">
        <f t="shared" ref="Q91" si="156">IF(P91*14=0,"",P91*14)</f>
        <v/>
      </c>
      <c r="R91" s="360"/>
      <c r="S91" s="361" t="str">
        <f t="shared" ref="S91" si="157">IF(R91*14=0,"",R91*14)</f>
        <v/>
      </c>
      <c r="T91" s="360"/>
      <c r="U91" s="362"/>
      <c r="V91" s="391"/>
      <c r="W91" s="361" t="str">
        <f t="shared" ref="W91" si="158">IF(V91*14=0,"",V91*14)</f>
        <v/>
      </c>
      <c r="X91" s="360"/>
      <c r="Y91" s="361" t="str">
        <f t="shared" ref="Y91" si="159">IF(X91*14=0,"",X91*14)</f>
        <v/>
      </c>
      <c r="Z91" s="360"/>
      <c r="AA91" s="385"/>
      <c r="AB91" s="360">
        <v>1</v>
      </c>
      <c r="AC91" s="361">
        <f t="shared" si="110"/>
        <v>14</v>
      </c>
      <c r="AD91" s="360">
        <v>1</v>
      </c>
      <c r="AE91" s="361">
        <f t="shared" si="111"/>
        <v>14</v>
      </c>
      <c r="AF91" s="360">
        <v>2</v>
      </c>
      <c r="AG91" s="362" t="s">
        <v>84</v>
      </c>
      <c r="AH91" s="391"/>
      <c r="AI91" s="361" t="str">
        <f t="shared" ref="AI91" si="160">IF(AH91*14=0,"",AH91*14)</f>
        <v/>
      </c>
      <c r="AJ91" s="360"/>
      <c r="AK91" s="361" t="str">
        <f t="shared" ref="AK91" si="161">IF(AJ91*14=0,"",AJ91*14)</f>
        <v/>
      </c>
      <c r="AL91" s="360"/>
      <c r="AM91" s="385"/>
      <c r="AN91" s="391"/>
      <c r="AO91" s="361" t="str">
        <f t="shared" ref="AO91" si="162">IF(AN91*14=0,"",AN91*14)</f>
        <v/>
      </c>
      <c r="AP91" s="392"/>
      <c r="AQ91" s="361" t="str">
        <f t="shared" ref="AQ91" si="163">IF(AP91*14=0,"",AP91*14)</f>
        <v/>
      </c>
      <c r="AR91" s="392"/>
      <c r="AS91" s="393"/>
      <c r="AT91" s="360"/>
      <c r="AU91" s="361" t="str">
        <f t="shared" ref="AU91" si="164">IF(AT91*14=0,"",AT91*14)</f>
        <v/>
      </c>
      <c r="AV91" s="360"/>
      <c r="AW91" s="361" t="str">
        <f t="shared" ref="AW91" si="165">IF(AV91*14=0,"",AV91*14)</f>
        <v/>
      </c>
      <c r="AX91" s="360"/>
      <c r="AY91" s="360"/>
      <c r="AZ91" s="406"/>
      <c r="BA91" s="407"/>
      <c r="BB91" s="407"/>
      <c r="BC91" s="408"/>
      <c r="BD91" s="409"/>
      <c r="BE91" s="410"/>
      <c r="BF91" s="397" t="s">
        <v>437</v>
      </c>
      <c r="BG91" s="437" t="s">
        <v>191</v>
      </c>
    </row>
    <row r="92" spans="1:59" s="411" customFormat="1" ht="15.75" customHeight="1">
      <c r="A92" s="388" t="s">
        <v>621</v>
      </c>
      <c r="B92" s="108" t="s">
        <v>19</v>
      </c>
      <c r="C92" s="259" t="s">
        <v>622</v>
      </c>
      <c r="D92" s="405"/>
      <c r="E92" s="6" t="str">
        <f t="shared" si="88"/>
        <v/>
      </c>
      <c r="F92" s="360"/>
      <c r="G92" s="361"/>
      <c r="H92" s="360"/>
      <c r="I92" s="362"/>
      <c r="J92" s="391"/>
      <c r="K92" s="361" t="str">
        <f t="shared" ref="K92" si="166">IF(J92*14=0,"",J92*14)</f>
        <v/>
      </c>
      <c r="L92" s="360"/>
      <c r="M92" s="361" t="str">
        <f t="shared" ref="M92" si="167">IF(L92*14=0,"",L92*14)</f>
        <v/>
      </c>
      <c r="N92" s="360"/>
      <c r="O92" s="385"/>
      <c r="P92" s="360"/>
      <c r="Q92" s="361" t="str">
        <f t="shared" ref="Q92" si="168">IF(P92*14=0,"",P92*14)</f>
        <v/>
      </c>
      <c r="R92" s="360"/>
      <c r="S92" s="361" t="str">
        <f t="shared" ref="S92" si="169">IF(R92*14=0,"",R92*14)</f>
        <v/>
      </c>
      <c r="T92" s="360"/>
      <c r="U92" s="362"/>
      <c r="V92" s="391"/>
      <c r="W92" s="361" t="str">
        <f t="shared" ref="W92" si="170">IF(V92*14=0,"",V92*14)</f>
        <v/>
      </c>
      <c r="X92" s="360"/>
      <c r="Y92" s="361" t="str">
        <f t="shared" ref="Y92" si="171">IF(X92*14=0,"",X92*14)</f>
        <v/>
      </c>
      <c r="Z92" s="360"/>
      <c r="AA92" s="385"/>
      <c r="AB92" s="360">
        <v>1</v>
      </c>
      <c r="AC92" s="361">
        <f t="shared" si="110"/>
        <v>14</v>
      </c>
      <c r="AD92" s="360">
        <v>1</v>
      </c>
      <c r="AE92" s="361">
        <f t="shared" si="111"/>
        <v>14</v>
      </c>
      <c r="AF92" s="360">
        <v>2</v>
      </c>
      <c r="AG92" s="362" t="s">
        <v>84</v>
      </c>
      <c r="AH92" s="391"/>
      <c r="AI92" s="361" t="str">
        <f t="shared" ref="AI92" si="172">IF(AH92*14=0,"",AH92*14)</f>
        <v/>
      </c>
      <c r="AJ92" s="360"/>
      <c r="AK92" s="361" t="str">
        <f t="shared" ref="AK92" si="173">IF(AJ92*14=0,"",AJ92*14)</f>
        <v/>
      </c>
      <c r="AL92" s="360"/>
      <c r="AM92" s="385"/>
      <c r="AN92" s="391"/>
      <c r="AO92" s="361" t="str">
        <f t="shared" ref="AO92" si="174">IF(AN92*14=0,"",AN92*14)</f>
        <v/>
      </c>
      <c r="AP92" s="392"/>
      <c r="AQ92" s="361" t="str">
        <f t="shared" ref="AQ92" si="175">IF(AP92*14=0,"",AP92*14)</f>
        <v/>
      </c>
      <c r="AR92" s="392"/>
      <c r="AS92" s="393"/>
      <c r="AT92" s="360"/>
      <c r="AU92" s="361" t="str">
        <f t="shared" ref="AU92" si="176">IF(AT92*14=0,"",AT92*14)</f>
        <v/>
      </c>
      <c r="AV92" s="360"/>
      <c r="AW92" s="361" t="str">
        <f t="shared" ref="AW92" si="177">IF(AV92*14=0,"",AV92*14)</f>
        <v/>
      </c>
      <c r="AX92" s="360"/>
      <c r="AY92" s="360"/>
      <c r="AZ92" s="406"/>
      <c r="BA92" s="407"/>
      <c r="BB92" s="407"/>
      <c r="BC92" s="408"/>
      <c r="BD92" s="409"/>
      <c r="BE92" s="410"/>
      <c r="BF92" s="397" t="s">
        <v>437</v>
      </c>
      <c r="BG92" s="437" t="s">
        <v>345</v>
      </c>
    </row>
    <row r="93" spans="1:59" s="28" customFormat="1" ht="15.75" customHeight="1">
      <c r="A93" s="53" t="s">
        <v>586</v>
      </c>
      <c r="B93" s="108" t="s">
        <v>19</v>
      </c>
      <c r="C93" s="259" t="s">
        <v>184</v>
      </c>
      <c r="D93" s="244"/>
      <c r="E93" s="6" t="str">
        <f t="shared" ref="E93:E146" si="178">IF(D93*14=0,"",D93*14)</f>
        <v/>
      </c>
      <c r="F93" s="113"/>
      <c r="G93" s="6" t="str">
        <f t="shared" ref="G93:G146" si="179">IF(F93*14=0,"",F93*14)</f>
        <v/>
      </c>
      <c r="H93" s="113"/>
      <c r="I93" s="114"/>
      <c r="J93" s="60"/>
      <c r="K93" s="6" t="str">
        <f t="shared" ref="K93:K146" si="180">IF(J93*14=0,"",J93*14)</f>
        <v/>
      </c>
      <c r="L93" s="59"/>
      <c r="M93" s="6" t="str">
        <f t="shared" ref="M93:M146" si="181">IF(L93*14=0,"",L93*14)</f>
        <v/>
      </c>
      <c r="N93" s="59"/>
      <c r="O93" s="63"/>
      <c r="P93" s="59"/>
      <c r="Q93" s="6" t="str">
        <f t="shared" ref="Q93:Q146" si="182">IF(P93*14=0,"",P93*14)</f>
        <v/>
      </c>
      <c r="R93" s="59"/>
      <c r="S93" s="6" t="str">
        <f t="shared" ref="S93:S146" si="183">IF(R93*14=0,"",R93*14)</f>
        <v/>
      </c>
      <c r="T93" s="59"/>
      <c r="U93" s="62"/>
      <c r="V93" s="60"/>
      <c r="W93" s="6" t="str">
        <f t="shared" ref="W93:W146" si="184">IF(V93*14=0,"",V93*14)</f>
        <v/>
      </c>
      <c r="X93" s="59"/>
      <c r="Y93" s="6" t="str">
        <f t="shared" ref="Y93:Y146" si="185">IF(X93*14=0,"",X93*14)</f>
        <v/>
      </c>
      <c r="Z93" s="59"/>
      <c r="AA93" s="63"/>
      <c r="AB93" s="59">
        <v>1</v>
      </c>
      <c r="AC93" s="6">
        <f t="shared" ref="AC93:AC146" si="186">IF(AB93*14=0,"",AB93*14)</f>
        <v>14</v>
      </c>
      <c r="AD93" s="59">
        <v>1</v>
      </c>
      <c r="AE93" s="6">
        <f t="shared" ref="AE93:AE146" si="187">IF(AD93*14=0,"",AD93*14)</f>
        <v>14</v>
      </c>
      <c r="AF93" s="59">
        <v>2</v>
      </c>
      <c r="AG93" s="62" t="s">
        <v>84</v>
      </c>
      <c r="AH93" s="60"/>
      <c r="AI93" s="6" t="str">
        <f t="shared" ref="AI93:AI146" si="188">IF(AH93*14=0,"",AH93*14)</f>
        <v/>
      </c>
      <c r="AJ93" s="59"/>
      <c r="AK93" s="6" t="str">
        <f t="shared" ref="AK93:AK146" si="189">IF(AJ93*14=0,"",AJ93*14)</f>
        <v/>
      </c>
      <c r="AL93" s="59"/>
      <c r="AM93" s="63"/>
      <c r="AN93" s="60"/>
      <c r="AO93" s="6" t="str">
        <f t="shared" ref="AO93:AO146" si="190">IF(AN93*14=0,"",AN93*14)</f>
        <v/>
      </c>
      <c r="AP93" s="61"/>
      <c r="AQ93" s="6" t="str">
        <f t="shared" ref="AQ93:AQ146" si="191">IF(AP93*14=0,"",AP93*14)</f>
        <v/>
      </c>
      <c r="AR93" s="61"/>
      <c r="AS93" s="64"/>
      <c r="AT93" s="59"/>
      <c r="AU93" s="6" t="str">
        <f t="shared" ref="AU93:AU147" si="192">IF(AT93*14=0,"",AT93*14)</f>
        <v/>
      </c>
      <c r="AV93" s="59"/>
      <c r="AW93" s="6" t="str">
        <f t="shared" ref="AW93:AW146" si="193">IF(AV93*14=0,"",AV93*14)</f>
        <v/>
      </c>
      <c r="AX93" s="59"/>
      <c r="AY93" s="59"/>
      <c r="AZ93" s="293"/>
      <c r="BA93" s="294"/>
      <c r="BB93" s="294"/>
      <c r="BC93" s="295"/>
      <c r="BD93" s="296"/>
      <c r="BE93" s="297"/>
      <c r="BF93" s="279" t="s">
        <v>434</v>
      </c>
      <c r="BG93" s="433" t="s">
        <v>433</v>
      </c>
    </row>
    <row r="94" spans="1:59" s="28" customFormat="1" ht="15.75" customHeight="1">
      <c r="A94" s="53" t="s">
        <v>279</v>
      </c>
      <c r="B94" s="65" t="s">
        <v>19</v>
      </c>
      <c r="C94" s="259" t="s">
        <v>280</v>
      </c>
      <c r="D94" s="244"/>
      <c r="E94" s="6" t="str">
        <f t="shared" si="178"/>
        <v/>
      </c>
      <c r="F94" s="113"/>
      <c r="G94" s="6" t="str">
        <f t="shared" si="179"/>
        <v/>
      </c>
      <c r="H94" s="113"/>
      <c r="I94" s="114"/>
      <c r="J94" s="60"/>
      <c r="K94" s="6" t="str">
        <f t="shared" si="180"/>
        <v/>
      </c>
      <c r="L94" s="59"/>
      <c r="M94" s="6" t="str">
        <f t="shared" si="181"/>
        <v/>
      </c>
      <c r="N94" s="59"/>
      <c r="O94" s="63"/>
      <c r="P94" s="59"/>
      <c r="Q94" s="6" t="str">
        <f t="shared" si="182"/>
        <v/>
      </c>
      <c r="R94" s="59"/>
      <c r="S94" s="6" t="str">
        <f t="shared" si="183"/>
        <v/>
      </c>
      <c r="T94" s="59"/>
      <c r="U94" s="62"/>
      <c r="V94" s="60"/>
      <c r="W94" s="6" t="str">
        <f t="shared" si="184"/>
        <v/>
      </c>
      <c r="X94" s="59"/>
      <c r="Y94" s="6" t="str">
        <f t="shared" si="185"/>
        <v/>
      </c>
      <c r="Z94" s="59"/>
      <c r="AA94" s="63"/>
      <c r="AB94" s="59"/>
      <c r="AC94" s="6" t="str">
        <f t="shared" si="186"/>
        <v/>
      </c>
      <c r="AD94" s="59">
        <v>2</v>
      </c>
      <c r="AE94" s="6">
        <f t="shared" si="187"/>
        <v>28</v>
      </c>
      <c r="AF94" s="59">
        <v>2</v>
      </c>
      <c r="AG94" s="62" t="s">
        <v>75</v>
      </c>
      <c r="AH94" s="60"/>
      <c r="AI94" s="6" t="str">
        <f t="shared" si="188"/>
        <v/>
      </c>
      <c r="AJ94" s="59"/>
      <c r="AK94" s="6" t="str">
        <f t="shared" si="189"/>
        <v/>
      </c>
      <c r="AL94" s="59"/>
      <c r="AM94" s="63"/>
      <c r="AN94" s="60"/>
      <c r="AO94" s="6" t="str">
        <f t="shared" si="190"/>
        <v/>
      </c>
      <c r="AP94" s="61"/>
      <c r="AQ94" s="6" t="str">
        <f t="shared" si="191"/>
        <v/>
      </c>
      <c r="AR94" s="61"/>
      <c r="AS94" s="64"/>
      <c r="AT94" s="59"/>
      <c r="AU94" s="6" t="str">
        <f t="shared" si="192"/>
        <v/>
      </c>
      <c r="AV94" s="59"/>
      <c r="AW94" s="6" t="str">
        <f t="shared" si="193"/>
        <v/>
      </c>
      <c r="AX94" s="59"/>
      <c r="AY94" s="59"/>
      <c r="AZ94" s="293"/>
      <c r="BA94" s="294"/>
      <c r="BB94" s="294"/>
      <c r="BC94" s="295"/>
      <c r="BD94" s="296"/>
      <c r="BE94" s="297"/>
      <c r="BF94" s="279" t="s">
        <v>437</v>
      </c>
      <c r="BG94" s="438" t="s">
        <v>669</v>
      </c>
    </row>
    <row r="95" spans="1:59" s="28" customFormat="1" ht="15.75" customHeight="1">
      <c r="A95" s="53" t="s">
        <v>388</v>
      </c>
      <c r="B95" s="108" t="s">
        <v>19</v>
      </c>
      <c r="C95" s="259" t="s">
        <v>172</v>
      </c>
      <c r="D95" s="244"/>
      <c r="E95" s="6" t="str">
        <f t="shared" si="178"/>
        <v/>
      </c>
      <c r="F95" s="113"/>
      <c r="G95" s="6" t="str">
        <f t="shared" si="179"/>
        <v/>
      </c>
      <c r="H95" s="113"/>
      <c r="I95" s="114"/>
      <c r="J95" s="60"/>
      <c r="K95" s="6" t="str">
        <f t="shared" si="180"/>
        <v/>
      </c>
      <c r="L95" s="59"/>
      <c r="M95" s="6" t="str">
        <f t="shared" si="181"/>
        <v/>
      </c>
      <c r="N95" s="59"/>
      <c r="O95" s="63"/>
      <c r="P95" s="59"/>
      <c r="Q95" s="6" t="str">
        <f t="shared" si="182"/>
        <v/>
      </c>
      <c r="R95" s="59"/>
      <c r="S95" s="6" t="str">
        <f t="shared" si="183"/>
        <v/>
      </c>
      <c r="T95" s="59"/>
      <c r="U95" s="62"/>
      <c r="V95" s="60"/>
      <c r="W95" s="6" t="str">
        <f t="shared" si="184"/>
        <v/>
      </c>
      <c r="X95" s="59"/>
      <c r="Y95" s="6" t="str">
        <f t="shared" si="185"/>
        <v/>
      </c>
      <c r="Z95" s="59"/>
      <c r="AA95" s="63"/>
      <c r="AB95" s="59">
        <v>1</v>
      </c>
      <c r="AC95" s="6">
        <f t="shared" si="186"/>
        <v>14</v>
      </c>
      <c r="AD95" s="59">
        <v>1</v>
      </c>
      <c r="AE95" s="6">
        <f t="shared" si="187"/>
        <v>14</v>
      </c>
      <c r="AF95" s="59">
        <v>2</v>
      </c>
      <c r="AG95" s="62" t="s">
        <v>84</v>
      </c>
      <c r="AH95" s="60"/>
      <c r="AI95" s="6" t="str">
        <f t="shared" si="188"/>
        <v/>
      </c>
      <c r="AJ95" s="59"/>
      <c r="AK95" s="6" t="str">
        <f t="shared" si="189"/>
        <v/>
      </c>
      <c r="AL95" s="59"/>
      <c r="AM95" s="63"/>
      <c r="AN95" s="60"/>
      <c r="AO95" s="6" t="str">
        <f t="shared" si="190"/>
        <v/>
      </c>
      <c r="AP95" s="61"/>
      <c r="AQ95" s="6" t="str">
        <f t="shared" si="191"/>
        <v/>
      </c>
      <c r="AR95" s="61"/>
      <c r="AS95" s="64"/>
      <c r="AT95" s="59"/>
      <c r="AU95" s="6" t="str">
        <f t="shared" si="192"/>
        <v/>
      </c>
      <c r="AV95" s="59"/>
      <c r="AW95" s="6" t="str">
        <f t="shared" si="193"/>
        <v/>
      </c>
      <c r="AX95" s="59"/>
      <c r="AY95" s="59"/>
      <c r="AZ95" s="293"/>
      <c r="BA95" s="294"/>
      <c r="BB95" s="294"/>
      <c r="BC95" s="295"/>
      <c r="BD95" s="296"/>
      <c r="BE95" s="297"/>
      <c r="BF95" s="279" t="s">
        <v>437</v>
      </c>
      <c r="BG95" s="433" t="s">
        <v>448</v>
      </c>
    </row>
    <row r="96" spans="1:59" s="28" customFormat="1" ht="15.75" customHeight="1">
      <c r="A96" s="53" t="s">
        <v>407</v>
      </c>
      <c r="B96" s="108" t="s">
        <v>19</v>
      </c>
      <c r="C96" s="259" t="s">
        <v>484</v>
      </c>
      <c r="D96" s="244"/>
      <c r="E96" s="6" t="str">
        <f t="shared" si="178"/>
        <v/>
      </c>
      <c r="F96" s="113"/>
      <c r="G96" s="6" t="str">
        <f t="shared" si="179"/>
        <v/>
      </c>
      <c r="H96" s="113"/>
      <c r="I96" s="114"/>
      <c r="J96" s="60"/>
      <c r="K96" s="6" t="str">
        <f t="shared" si="180"/>
        <v/>
      </c>
      <c r="L96" s="59"/>
      <c r="M96" s="6" t="str">
        <f t="shared" si="181"/>
        <v/>
      </c>
      <c r="N96" s="59"/>
      <c r="O96" s="63"/>
      <c r="P96" s="59"/>
      <c r="Q96" s="6" t="str">
        <f t="shared" si="182"/>
        <v/>
      </c>
      <c r="R96" s="59"/>
      <c r="S96" s="6" t="str">
        <f t="shared" si="183"/>
        <v/>
      </c>
      <c r="T96" s="59"/>
      <c r="U96" s="62"/>
      <c r="V96" s="60"/>
      <c r="W96" s="6" t="str">
        <f t="shared" si="184"/>
        <v/>
      </c>
      <c r="X96" s="59"/>
      <c r="Y96" s="6" t="str">
        <f t="shared" si="185"/>
        <v/>
      </c>
      <c r="Z96" s="59"/>
      <c r="AA96" s="63"/>
      <c r="AB96" s="59">
        <v>1</v>
      </c>
      <c r="AC96" s="6">
        <f t="shared" si="186"/>
        <v>14</v>
      </c>
      <c r="AD96" s="59">
        <v>1</v>
      </c>
      <c r="AE96" s="6">
        <f t="shared" si="187"/>
        <v>14</v>
      </c>
      <c r="AF96" s="59">
        <v>2</v>
      </c>
      <c r="AG96" s="62" t="s">
        <v>84</v>
      </c>
      <c r="AH96" s="60"/>
      <c r="AI96" s="6" t="str">
        <f t="shared" si="188"/>
        <v/>
      </c>
      <c r="AJ96" s="59"/>
      <c r="AK96" s="6" t="str">
        <f t="shared" si="189"/>
        <v/>
      </c>
      <c r="AL96" s="59"/>
      <c r="AM96" s="63"/>
      <c r="AN96" s="60"/>
      <c r="AO96" s="6" t="str">
        <f t="shared" si="190"/>
        <v/>
      </c>
      <c r="AP96" s="61"/>
      <c r="AQ96" s="6" t="str">
        <f t="shared" si="191"/>
        <v/>
      </c>
      <c r="AR96" s="61"/>
      <c r="AS96" s="64"/>
      <c r="AT96" s="59"/>
      <c r="AU96" s="6" t="str">
        <f t="shared" si="192"/>
        <v/>
      </c>
      <c r="AV96" s="59"/>
      <c r="AW96" s="6" t="str">
        <f t="shared" si="193"/>
        <v/>
      </c>
      <c r="AX96" s="59"/>
      <c r="AY96" s="59"/>
      <c r="AZ96" s="293"/>
      <c r="BA96" s="294"/>
      <c r="BB96" s="294"/>
      <c r="BC96" s="295"/>
      <c r="BD96" s="296"/>
      <c r="BE96" s="297"/>
      <c r="BF96" s="279" t="s">
        <v>437</v>
      </c>
      <c r="BG96" s="433" t="s">
        <v>485</v>
      </c>
    </row>
    <row r="97" spans="1:59" s="28" customFormat="1" ht="15.75" customHeight="1">
      <c r="A97" s="53" t="s">
        <v>241</v>
      </c>
      <c r="B97" s="54" t="s">
        <v>19</v>
      </c>
      <c r="C97" s="259" t="s">
        <v>242</v>
      </c>
      <c r="D97" s="244"/>
      <c r="E97" s="6" t="str">
        <f t="shared" si="178"/>
        <v/>
      </c>
      <c r="F97" s="113"/>
      <c r="G97" s="6" t="str">
        <f>IF(F97*14=0,"",F97*14)</f>
        <v/>
      </c>
      <c r="H97" s="113"/>
      <c r="I97" s="114"/>
      <c r="J97" s="60"/>
      <c r="K97" s="6" t="str">
        <f t="shared" si="180"/>
        <v/>
      </c>
      <c r="L97" s="59"/>
      <c r="M97" s="6" t="str">
        <f t="shared" si="181"/>
        <v/>
      </c>
      <c r="N97" s="59"/>
      <c r="O97" s="63"/>
      <c r="P97" s="59"/>
      <c r="Q97" s="6" t="str">
        <f t="shared" si="182"/>
        <v/>
      </c>
      <c r="R97" s="59"/>
      <c r="S97" s="6" t="str">
        <f t="shared" si="183"/>
        <v/>
      </c>
      <c r="T97" s="59"/>
      <c r="U97" s="62"/>
      <c r="V97" s="60"/>
      <c r="W97" s="6" t="str">
        <f t="shared" si="184"/>
        <v/>
      </c>
      <c r="X97" s="59"/>
      <c r="Y97" s="6" t="str">
        <f t="shared" si="185"/>
        <v/>
      </c>
      <c r="Z97" s="59"/>
      <c r="AA97" s="63"/>
      <c r="AB97" s="59">
        <v>1</v>
      </c>
      <c r="AC97" s="6">
        <f t="shared" si="186"/>
        <v>14</v>
      </c>
      <c r="AD97" s="59">
        <v>1</v>
      </c>
      <c r="AE97" s="6">
        <f t="shared" si="187"/>
        <v>14</v>
      </c>
      <c r="AF97" s="59">
        <v>2</v>
      </c>
      <c r="AG97" s="62" t="s">
        <v>84</v>
      </c>
      <c r="AH97" s="60"/>
      <c r="AI97" s="6" t="str">
        <f t="shared" si="188"/>
        <v/>
      </c>
      <c r="AJ97" s="59"/>
      <c r="AK97" s="6" t="str">
        <f t="shared" si="189"/>
        <v/>
      </c>
      <c r="AL97" s="59"/>
      <c r="AM97" s="63"/>
      <c r="AN97" s="60"/>
      <c r="AO97" s="6" t="str">
        <f t="shared" si="190"/>
        <v/>
      </c>
      <c r="AP97" s="61"/>
      <c r="AQ97" s="6" t="str">
        <f t="shared" si="191"/>
        <v/>
      </c>
      <c r="AR97" s="61"/>
      <c r="AS97" s="64"/>
      <c r="AT97" s="59"/>
      <c r="AU97" s="6" t="str">
        <f t="shared" si="192"/>
        <v/>
      </c>
      <c r="AV97" s="59"/>
      <c r="AW97" s="6" t="str">
        <f t="shared" si="193"/>
        <v/>
      </c>
      <c r="AX97" s="59"/>
      <c r="AY97" s="59"/>
      <c r="AZ97" s="293"/>
      <c r="BA97" s="294"/>
      <c r="BB97" s="294"/>
      <c r="BC97" s="295"/>
      <c r="BD97" s="296"/>
      <c r="BE97" s="297"/>
      <c r="BF97" s="279" t="s">
        <v>437</v>
      </c>
      <c r="BG97" s="433" t="s">
        <v>191</v>
      </c>
    </row>
    <row r="98" spans="1:59" s="28" customFormat="1" ht="15.75" customHeight="1">
      <c r="A98" s="53" t="s">
        <v>335</v>
      </c>
      <c r="B98" s="108" t="s">
        <v>19</v>
      </c>
      <c r="C98" s="259" t="s">
        <v>365</v>
      </c>
      <c r="D98" s="244"/>
      <c r="E98" s="6" t="str">
        <f t="shared" si="178"/>
        <v/>
      </c>
      <c r="F98" s="113"/>
      <c r="G98" s="6" t="str">
        <f t="shared" ref="G98:G106" si="194">IF(F98*14=0,"",F98*14)</f>
        <v/>
      </c>
      <c r="H98" s="113"/>
      <c r="I98" s="114"/>
      <c r="J98" s="60"/>
      <c r="K98" s="6" t="str">
        <f t="shared" si="180"/>
        <v/>
      </c>
      <c r="L98" s="59"/>
      <c r="M98" s="6" t="str">
        <f t="shared" si="181"/>
        <v/>
      </c>
      <c r="N98" s="59"/>
      <c r="O98" s="63"/>
      <c r="P98" s="59"/>
      <c r="Q98" s="6" t="str">
        <f t="shared" si="182"/>
        <v/>
      </c>
      <c r="R98" s="59"/>
      <c r="S98" s="6" t="str">
        <f t="shared" si="183"/>
        <v/>
      </c>
      <c r="T98" s="59"/>
      <c r="U98" s="62"/>
      <c r="V98" s="60"/>
      <c r="W98" s="6" t="str">
        <f t="shared" si="184"/>
        <v/>
      </c>
      <c r="X98" s="59"/>
      <c r="Y98" s="6" t="str">
        <f t="shared" si="185"/>
        <v/>
      </c>
      <c r="Z98" s="59"/>
      <c r="AA98" s="63"/>
      <c r="AB98" s="59">
        <v>1</v>
      </c>
      <c r="AC98" s="6">
        <f t="shared" si="186"/>
        <v>14</v>
      </c>
      <c r="AD98" s="59">
        <v>1</v>
      </c>
      <c r="AE98" s="6">
        <f>IF(AD98*14=0,"",AD98*14)</f>
        <v>14</v>
      </c>
      <c r="AF98" s="59">
        <v>2</v>
      </c>
      <c r="AG98" s="62" t="s">
        <v>84</v>
      </c>
      <c r="AH98" s="60"/>
      <c r="AI98" s="6" t="str">
        <f t="shared" si="188"/>
        <v/>
      </c>
      <c r="AJ98" s="59"/>
      <c r="AK98" s="6" t="str">
        <f t="shared" si="189"/>
        <v/>
      </c>
      <c r="AL98" s="59"/>
      <c r="AM98" s="63"/>
      <c r="AN98" s="60"/>
      <c r="AO98" s="6" t="str">
        <f t="shared" si="190"/>
        <v/>
      </c>
      <c r="AP98" s="61"/>
      <c r="AQ98" s="6" t="str">
        <f t="shared" si="191"/>
        <v/>
      </c>
      <c r="AR98" s="61"/>
      <c r="AS98" s="64"/>
      <c r="AT98" s="59"/>
      <c r="AU98" s="6" t="str">
        <f t="shared" si="192"/>
        <v/>
      </c>
      <c r="AV98" s="59"/>
      <c r="AW98" s="6" t="str">
        <f t="shared" si="193"/>
        <v/>
      </c>
      <c r="AX98" s="59"/>
      <c r="AY98" s="59"/>
      <c r="AZ98" s="293"/>
      <c r="BA98" s="294"/>
      <c r="BB98" s="294"/>
      <c r="BC98" s="295"/>
      <c r="BD98" s="296"/>
      <c r="BE98" s="297"/>
      <c r="BF98" s="279" t="s">
        <v>437</v>
      </c>
      <c r="BG98" s="433" t="s">
        <v>344</v>
      </c>
    </row>
    <row r="99" spans="1:59" s="28" customFormat="1" ht="15.75" customHeight="1">
      <c r="A99" s="428" t="s">
        <v>661</v>
      </c>
      <c r="B99" s="108" t="s">
        <v>19</v>
      </c>
      <c r="C99" s="429" t="s">
        <v>664</v>
      </c>
      <c r="D99" s="244"/>
      <c r="E99" s="6"/>
      <c r="F99" s="113"/>
      <c r="G99" s="6"/>
      <c r="H99" s="113"/>
      <c r="I99" s="114"/>
      <c r="J99" s="60"/>
      <c r="K99" s="6"/>
      <c r="L99" s="59"/>
      <c r="M99" s="6"/>
      <c r="N99" s="59"/>
      <c r="O99" s="63"/>
      <c r="P99" s="59"/>
      <c r="Q99" s="6"/>
      <c r="R99" s="59"/>
      <c r="S99" s="6"/>
      <c r="T99" s="59"/>
      <c r="U99" s="62"/>
      <c r="V99" s="60"/>
      <c r="W99" s="6"/>
      <c r="X99" s="59"/>
      <c r="Y99" s="6"/>
      <c r="Z99" s="59"/>
      <c r="AA99" s="63"/>
      <c r="AB99" s="59">
        <v>1</v>
      </c>
      <c r="AC99" s="6">
        <f t="shared" si="186"/>
        <v>14</v>
      </c>
      <c r="AD99" s="59">
        <v>1</v>
      </c>
      <c r="AE99" s="6">
        <f t="shared" si="187"/>
        <v>14</v>
      </c>
      <c r="AF99" s="59">
        <v>2</v>
      </c>
      <c r="AG99" s="62" t="s">
        <v>84</v>
      </c>
      <c r="AH99" s="60"/>
      <c r="AI99" s="6"/>
      <c r="AJ99" s="59"/>
      <c r="AK99" s="6"/>
      <c r="AL99" s="59"/>
      <c r="AM99" s="63"/>
      <c r="AN99" s="60"/>
      <c r="AO99" s="6"/>
      <c r="AP99" s="61"/>
      <c r="AQ99" s="6"/>
      <c r="AR99" s="61"/>
      <c r="AS99" s="64"/>
      <c r="AT99" s="59"/>
      <c r="AU99" s="6"/>
      <c r="AV99" s="59"/>
      <c r="AW99" s="6"/>
      <c r="AX99" s="59"/>
      <c r="AY99" s="59"/>
      <c r="AZ99" s="293"/>
      <c r="BA99" s="294"/>
      <c r="BB99" s="294"/>
      <c r="BC99" s="295"/>
      <c r="BD99" s="296"/>
      <c r="BE99" s="297"/>
      <c r="BF99" s="315" t="s">
        <v>435</v>
      </c>
      <c r="BG99" s="431" t="s">
        <v>305</v>
      </c>
    </row>
    <row r="100" spans="1:59" s="28" customFormat="1" ht="15.75" customHeight="1">
      <c r="A100" s="428" t="s">
        <v>662</v>
      </c>
      <c r="B100" s="108" t="s">
        <v>19</v>
      </c>
      <c r="C100" s="429" t="s">
        <v>665</v>
      </c>
      <c r="D100" s="244"/>
      <c r="E100" s="6"/>
      <c r="F100" s="113"/>
      <c r="G100" s="6"/>
      <c r="H100" s="113"/>
      <c r="I100" s="114"/>
      <c r="J100" s="60"/>
      <c r="K100" s="6"/>
      <c r="L100" s="59"/>
      <c r="M100" s="6"/>
      <c r="N100" s="59"/>
      <c r="O100" s="63"/>
      <c r="P100" s="59"/>
      <c r="Q100" s="6"/>
      <c r="R100" s="59"/>
      <c r="S100" s="6"/>
      <c r="T100" s="59"/>
      <c r="U100" s="62"/>
      <c r="V100" s="60"/>
      <c r="W100" s="6"/>
      <c r="X100" s="59"/>
      <c r="Y100" s="6"/>
      <c r="Z100" s="59"/>
      <c r="AA100" s="63"/>
      <c r="AB100" s="59">
        <v>1</v>
      </c>
      <c r="AC100" s="6">
        <f t="shared" si="186"/>
        <v>14</v>
      </c>
      <c r="AD100" s="59">
        <v>1</v>
      </c>
      <c r="AE100" s="6">
        <f t="shared" si="187"/>
        <v>14</v>
      </c>
      <c r="AF100" s="59">
        <v>2</v>
      </c>
      <c r="AG100" s="62" t="s">
        <v>84</v>
      </c>
      <c r="AH100" s="60"/>
      <c r="AI100" s="6"/>
      <c r="AJ100" s="59"/>
      <c r="AK100" s="6"/>
      <c r="AL100" s="59"/>
      <c r="AM100" s="63"/>
      <c r="AN100" s="60"/>
      <c r="AO100" s="6"/>
      <c r="AP100" s="61"/>
      <c r="AQ100" s="6"/>
      <c r="AR100" s="61"/>
      <c r="AS100" s="64"/>
      <c r="AT100" s="59"/>
      <c r="AU100" s="6"/>
      <c r="AV100" s="59"/>
      <c r="AW100" s="6"/>
      <c r="AX100" s="59"/>
      <c r="AY100" s="59"/>
      <c r="AZ100" s="293"/>
      <c r="BA100" s="294"/>
      <c r="BB100" s="294"/>
      <c r="BC100" s="295"/>
      <c r="BD100" s="296"/>
      <c r="BE100" s="297"/>
      <c r="BF100" s="315" t="s">
        <v>435</v>
      </c>
      <c r="BG100" s="432" t="s">
        <v>667</v>
      </c>
    </row>
    <row r="101" spans="1:59" s="28" customFormat="1" ht="15.75" customHeight="1">
      <c r="A101" s="428" t="s">
        <v>663</v>
      </c>
      <c r="B101" s="108" t="s">
        <v>19</v>
      </c>
      <c r="C101" s="429" t="s">
        <v>666</v>
      </c>
      <c r="D101" s="244"/>
      <c r="E101" s="6"/>
      <c r="F101" s="113"/>
      <c r="G101" s="6"/>
      <c r="H101" s="113"/>
      <c r="I101" s="114"/>
      <c r="J101" s="60"/>
      <c r="K101" s="6"/>
      <c r="L101" s="59"/>
      <c r="M101" s="6"/>
      <c r="N101" s="59"/>
      <c r="O101" s="63"/>
      <c r="P101" s="59"/>
      <c r="Q101" s="6"/>
      <c r="R101" s="59"/>
      <c r="S101" s="6"/>
      <c r="T101" s="59"/>
      <c r="U101" s="62"/>
      <c r="V101" s="60"/>
      <c r="W101" s="6"/>
      <c r="X101" s="59"/>
      <c r="Y101" s="6"/>
      <c r="Z101" s="59"/>
      <c r="AA101" s="63"/>
      <c r="AB101" s="59">
        <v>1</v>
      </c>
      <c r="AC101" s="6">
        <f t="shared" si="186"/>
        <v>14</v>
      </c>
      <c r="AD101" s="59">
        <v>1</v>
      </c>
      <c r="AE101" s="6">
        <f>IF(AD101*14=0,"",AD101*14)</f>
        <v>14</v>
      </c>
      <c r="AF101" s="59">
        <v>2</v>
      </c>
      <c r="AG101" s="62" t="s">
        <v>84</v>
      </c>
      <c r="AH101" s="60"/>
      <c r="AI101" s="6"/>
      <c r="AJ101" s="59"/>
      <c r="AK101" s="6"/>
      <c r="AL101" s="59"/>
      <c r="AM101" s="63"/>
      <c r="AN101" s="60"/>
      <c r="AO101" s="6"/>
      <c r="AP101" s="61"/>
      <c r="AQ101" s="6"/>
      <c r="AR101" s="61"/>
      <c r="AS101" s="64"/>
      <c r="AT101" s="59"/>
      <c r="AU101" s="6"/>
      <c r="AV101" s="59"/>
      <c r="AW101" s="6"/>
      <c r="AX101" s="59"/>
      <c r="AY101" s="59"/>
      <c r="AZ101" s="293"/>
      <c r="BA101" s="294"/>
      <c r="BB101" s="294"/>
      <c r="BC101" s="295"/>
      <c r="BD101" s="296"/>
      <c r="BE101" s="297"/>
      <c r="BF101" s="315" t="s">
        <v>435</v>
      </c>
      <c r="BG101" s="432" t="s">
        <v>297</v>
      </c>
    </row>
    <row r="102" spans="1:59" s="28" customFormat="1" ht="15.75" customHeight="1">
      <c r="A102" s="428" t="s">
        <v>651</v>
      </c>
      <c r="B102" s="108" t="s">
        <v>19</v>
      </c>
      <c r="C102" s="429" t="s">
        <v>653</v>
      </c>
      <c r="D102" s="244"/>
      <c r="E102" s="6" t="str">
        <f t="shared" si="178"/>
        <v/>
      </c>
      <c r="F102" s="113"/>
      <c r="G102" s="6" t="str">
        <f t="shared" si="194"/>
        <v/>
      </c>
      <c r="H102" s="113"/>
      <c r="I102" s="114"/>
      <c r="J102" s="60"/>
      <c r="K102" s="6" t="str">
        <f t="shared" si="180"/>
        <v/>
      </c>
      <c r="L102" s="59"/>
      <c r="M102" s="6" t="str">
        <f t="shared" si="181"/>
        <v/>
      </c>
      <c r="N102" s="59"/>
      <c r="O102" s="63"/>
      <c r="P102" s="59"/>
      <c r="Q102" s="6" t="str">
        <f t="shared" si="182"/>
        <v/>
      </c>
      <c r="R102" s="59"/>
      <c r="S102" s="6" t="str">
        <f t="shared" si="183"/>
        <v/>
      </c>
      <c r="T102" s="59"/>
      <c r="U102" s="62"/>
      <c r="V102" s="60"/>
      <c r="W102" s="6" t="str">
        <f t="shared" si="184"/>
        <v/>
      </c>
      <c r="X102" s="59"/>
      <c r="Y102" s="6" t="str">
        <f t="shared" si="185"/>
        <v/>
      </c>
      <c r="Z102" s="59"/>
      <c r="AA102" s="63"/>
      <c r="AB102" s="59">
        <v>1</v>
      </c>
      <c r="AC102" s="6">
        <f t="shared" si="186"/>
        <v>14</v>
      </c>
      <c r="AD102" s="59">
        <v>1</v>
      </c>
      <c r="AE102" s="6">
        <f t="shared" si="187"/>
        <v>14</v>
      </c>
      <c r="AF102" s="59">
        <v>2</v>
      </c>
      <c r="AG102" s="62" t="s">
        <v>84</v>
      </c>
      <c r="AH102" s="60"/>
      <c r="AI102" s="6" t="str">
        <f t="shared" si="188"/>
        <v/>
      </c>
      <c r="AJ102" s="59"/>
      <c r="AK102" s="6" t="str">
        <f t="shared" si="189"/>
        <v/>
      </c>
      <c r="AL102" s="59"/>
      <c r="AM102" s="63"/>
      <c r="AN102" s="60"/>
      <c r="AO102" s="6"/>
      <c r="AP102" s="61"/>
      <c r="AQ102" s="6"/>
      <c r="AR102" s="61"/>
      <c r="AS102" s="64"/>
      <c r="AT102" s="59"/>
      <c r="AU102" s="6"/>
      <c r="AV102" s="59"/>
      <c r="AW102" s="6"/>
      <c r="AX102" s="59"/>
      <c r="AY102" s="59"/>
      <c r="AZ102" s="293"/>
      <c r="BA102" s="294"/>
      <c r="BB102" s="294"/>
      <c r="BC102" s="295"/>
      <c r="BD102" s="296"/>
      <c r="BE102" s="297"/>
      <c r="BF102" s="315" t="s">
        <v>435</v>
      </c>
      <c r="BG102" s="432" t="s">
        <v>667</v>
      </c>
    </row>
    <row r="103" spans="1:59" s="28" customFormat="1" ht="15.75" customHeight="1">
      <c r="A103" s="428" t="s">
        <v>652</v>
      </c>
      <c r="B103" s="108" t="s">
        <v>19</v>
      </c>
      <c r="C103" s="429" t="s">
        <v>654</v>
      </c>
      <c r="D103" s="244"/>
      <c r="E103" s="6" t="str">
        <f t="shared" si="178"/>
        <v/>
      </c>
      <c r="F103" s="113"/>
      <c r="G103" s="6" t="str">
        <f t="shared" si="194"/>
        <v/>
      </c>
      <c r="H103" s="113"/>
      <c r="I103" s="114"/>
      <c r="J103" s="60"/>
      <c r="K103" s="6" t="str">
        <f t="shared" si="180"/>
        <v/>
      </c>
      <c r="L103" s="59"/>
      <c r="M103" s="6" t="str">
        <f t="shared" si="181"/>
        <v/>
      </c>
      <c r="N103" s="59"/>
      <c r="O103" s="63"/>
      <c r="P103" s="59"/>
      <c r="Q103" s="6" t="str">
        <f t="shared" si="182"/>
        <v/>
      </c>
      <c r="R103" s="59"/>
      <c r="S103" s="6" t="str">
        <f t="shared" si="183"/>
        <v/>
      </c>
      <c r="T103" s="59"/>
      <c r="U103" s="62"/>
      <c r="V103" s="60"/>
      <c r="W103" s="6" t="str">
        <f t="shared" si="184"/>
        <v/>
      </c>
      <c r="X103" s="59"/>
      <c r="Y103" s="6" t="str">
        <f t="shared" si="185"/>
        <v/>
      </c>
      <c r="Z103" s="59"/>
      <c r="AA103" s="63"/>
      <c r="AB103" s="59">
        <v>1</v>
      </c>
      <c r="AC103" s="6">
        <f t="shared" si="186"/>
        <v>14</v>
      </c>
      <c r="AD103" s="59">
        <v>1</v>
      </c>
      <c r="AE103" s="6">
        <f t="shared" si="187"/>
        <v>14</v>
      </c>
      <c r="AF103" s="59">
        <v>2</v>
      </c>
      <c r="AG103" s="62" t="s">
        <v>84</v>
      </c>
      <c r="AH103" s="60"/>
      <c r="AI103" s="6" t="str">
        <f t="shared" si="188"/>
        <v/>
      </c>
      <c r="AJ103" s="59"/>
      <c r="AK103" s="6" t="str">
        <f t="shared" si="189"/>
        <v/>
      </c>
      <c r="AL103" s="59"/>
      <c r="AM103" s="63"/>
      <c r="AN103" s="60"/>
      <c r="AO103" s="6"/>
      <c r="AP103" s="61"/>
      <c r="AQ103" s="6"/>
      <c r="AR103" s="61"/>
      <c r="AS103" s="64"/>
      <c r="AT103" s="59"/>
      <c r="AU103" s="6"/>
      <c r="AV103" s="59"/>
      <c r="AW103" s="6"/>
      <c r="AX103" s="59"/>
      <c r="AY103" s="59"/>
      <c r="AZ103" s="293"/>
      <c r="BA103" s="294"/>
      <c r="BB103" s="294"/>
      <c r="BC103" s="295"/>
      <c r="BD103" s="296"/>
      <c r="BE103" s="297"/>
      <c r="BF103" s="315" t="s">
        <v>435</v>
      </c>
      <c r="BG103" s="432" t="s">
        <v>667</v>
      </c>
    </row>
    <row r="104" spans="1:59" s="28" customFormat="1" ht="15.75" customHeight="1">
      <c r="A104" s="428" t="s">
        <v>655</v>
      </c>
      <c r="B104" s="108" t="s">
        <v>19</v>
      </c>
      <c r="C104" s="429" t="s">
        <v>658</v>
      </c>
      <c r="D104" s="244"/>
      <c r="E104" s="6" t="str">
        <f t="shared" si="178"/>
        <v/>
      </c>
      <c r="F104" s="113"/>
      <c r="G104" s="6" t="str">
        <f t="shared" si="194"/>
        <v/>
      </c>
      <c r="H104" s="113"/>
      <c r="I104" s="114"/>
      <c r="J104" s="60"/>
      <c r="K104" s="6" t="str">
        <f t="shared" si="180"/>
        <v/>
      </c>
      <c r="L104" s="59"/>
      <c r="M104" s="6" t="str">
        <f t="shared" si="181"/>
        <v/>
      </c>
      <c r="N104" s="59"/>
      <c r="O104" s="63"/>
      <c r="P104" s="59"/>
      <c r="Q104" s="6" t="str">
        <f t="shared" si="182"/>
        <v/>
      </c>
      <c r="R104" s="59"/>
      <c r="S104" s="6" t="str">
        <f t="shared" si="183"/>
        <v/>
      </c>
      <c r="T104" s="59"/>
      <c r="U104" s="62"/>
      <c r="V104" s="60"/>
      <c r="W104" s="6" t="str">
        <f t="shared" si="184"/>
        <v/>
      </c>
      <c r="X104" s="59"/>
      <c r="Y104" s="6" t="str">
        <f t="shared" si="185"/>
        <v/>
      </c>
      <c r="Z104" s="59"/>
      <c r="AA104" s="63"/>
      <c r="AB104" s="59"/>
      <c r="AC104" s="6" t="str">
        <f t="shared" si="186"/>
        <v/>
      </c>
      <c r="AD104" s="59"/>
      <c r="AE104" s="6" t="str">
        <f t="shared" si="187"/>
        <v/>
      </c>
      <c r="AF104" s="59"/>
      <c r="AG104" s="62"/>
      <c r="AH104" s="60">
        <v>1</v>
      </c>
      <c r="AI104" s="6">
        <f t="shared" si="188"/>
        <v>14</v>
      </c>
      <c r="AJ104" s="59">
        <v>1</v>
      </c>
      <c r="AK104" s="6">
        <f t="shared" si="189"/>
        <v>14</v>
      </c>
      <c r="AL104" s="59">
        <v>2</v>
      </c>
      <c r="AM104" s="63" t="s">
        <v>84</v>
      </c>
      <c r="AN104" s="60"/>
      <c r="AO104" s="6"/>
      <c r="AP104" s="61"/>
      <c r="AQ104" s="6"/>
      <c r="AR104" s="61"/>
      <c r="AS104" s="64"/>
      <c r="AT104" s="59"/>
      <c r="AU104" s="6"/>
      <c r="AV104" s="59"/>
      <c r="AW104" s="6"/>
      <c r="AX104" s="59"/>
      <c r="AY104" s="59"/>
      <c r="AZ104" s="293"/>
      <c r="BA104" s="294"/>
      <c r="BB104" s="294"/>
      <c r="BC104" s="295"/>
      <c r="BD104" s="296"/>
      <c r="BE104" s="297"/>
      <c r="BF104" s="315" t="s">
        <v>435</v>
      </c>
      <c r="BG104" s="432" t="s">
        <v>667</v>
      </c>
    </row>
    <row r="105" spans="1:59" s="28" customFormat="1" ht="15.75" customHeight="1">
      <c r="A105" s="428" t="s">
        <v>656</v>
      </c>
      <c r="B105" s="108" t="s">
        <v>19</v>
      </c>
      <c r="C105" s="429" t="s">
        <v>659</v>
      </c>
      <c r="D105" s="244"/>
      <c r="E105" s="6" t="str">
        <f t="shared" si="178"/>
        <v/>
      </c>
      <c r="F105" s="113"/>
      <c r="G105" s="6" t="str">
        <f t="shared" si="194"/>
        <v/>
      </c>
      <c r="H105" s="113"/>
      <c r="I105" s="114"/>
      <c r="J105" s="60"/>
      <c r="K105" s="6" t="str">
        <f t="shared" si="180"/>
        <v/>
      </c>
      <c r="L105" s="59"/>
      <c r="M105" s="6" t="str">
        <f t="shared" si="181"/>
        <v/>
      </c>
      <c r="N105" s="59"/>
      <c r="O105" s="63"/>
      <c r="P105" s="59"/>
      <c r="Q105" s="6" t="str">
        <f t="shared" si="182"/>
        <v/>
      </c>
      <c r="R105" s="59"/>
      <c r="S105" s="6" t="str">
        <f t="shared" si="183"/>
        <v/>
      </c>
      <c r="T105" s="59"/>
      <c r="U105" s="62"/>
      <c r="V105" s="60"/>
      <c r="W105" s="6" t="str">
        <f t="shared" si="184"/>
        <v/>
      </c>
      <c r="X105" s="59"/>
      <c r="Y105" s="6" t="str">
        <f t="shared" si="185"/>
        <v/>
      </c>
      <c r="Z105" s="59"/>
      <c r="AA105" s="63"/>
      <c r="AB105" s="59"/>
      <c r="AC105" s="6" t="str">
        <f t="shared" si="186"/>
        <v/>
      </c>
      <c r="AD105" s="59"/>
      <c r="AE105" s="6" t="str">
        <f t="shared" si="187"/>
        <v/>
      </c>
      <c r="AF105" s="59"/>
      <c r="AG105" s="62"/>
      <c r="AH105" s="60">
        <v>1</v>
      </c>
      <c r="AI105" s="6">
        <f t="shared" si="188"/>
        <v>14</v>
      </c>
      <c r="AJ105" s="59">
        <v>1</v>
      </c>
      <c r="AK105" s="6">
        <f t="shared" si="189"/>
        <v>14</v>
      </c>
      <c r="AL105" s="59">
        <v>2</v>
      </c>
      <c r="AM105" s="63" t="s">
        <v>84</v>
      </c>
      <c r="AN105" s="60"/>
      <c r="AO105" s="6"/>
      <c r="AP105" s="61"/>
      <c r="AQ105" s="6"/>
      <c r="AR105" s="61"/>
      <c r="AS105" s="64"/>
      <c r="AT105" s="59"/>
      <c r="AU105" s="6"/>
      <c r="AV105" s="59"/>
      <c r="AW105" s="6"/>
      <c r="AX105" s="59"/>
      <c r="AY105" s="59"/>
      <c r="AZ105" s="293"/>
      <c r="BA105" s="294"/>
      <c r="BB105" s="294"/>
      <c r="BC105" s="295"/>
      <c r="BD105" s="296"/>
      <c r="BE105" s="297"/>
      <c r="BF105" s="315" t="s">
        <v>435</v>
      </c>
      <c r="BG105" s="432" t="s">
        <v>297</v>
      </c>
    </row>
    <row r="106" spans="1:59" s="28" customFormat="1" ht="15.75" customHeight="1">
      <c r="A106" s="428" t="s">
        <v>657</v>
      </c>
      <c r="B106" s="108" t="s">
        <v>19</v>
      </c>
      <c r="C106" s="429" t="s">
        <v>660</v>
      </c>
      <c r="D106" s="244"/>
      <c r="E106" s="6" t="str">
        <f t="shared" si="178"/>
        <v/>
      </c>
      <c r="F106" s="113"/>
      <c r="G106" s="6" t="str">
        <f t="shared" si="194"/>
        <v/>
      </c>
      <c r="H106" s="113"/>
      <c r="I106" s="114"/>
      <c r="J106" s="60"/>
      <c r="K106" s="6" t="str">
        <f t="shared" si="180"/>
        <v/>
      </c>
      <c r="L106" s="59"/>
      <c r="M106" s="6" t="str">
        <f t="shared" si="181"/>
        <v/>
      </c>
      <c r="N106" s="59"/>
      <c r="O106" s="63"/>
      <c r="P106" s="59"/>
      <c r="Q106" s="6" t="str">
        <f t="shared" si="182"/>
        <v/>
      </c>
      <c r="R106" s="59"/>
      <c r="S106" s="6" t="str">
        <f t="shared" si="183"/>
        <v/>
      </c>
      <c r="T106" s="59"/>
      <c r="U106" s="62"/>
      <c r="V106" s="60"/>
      <c r="W106" s="6" t="str">
        <f t="shared" si="184"/>
        <v/>
      </c>
      <c r="X106" s="59"/>
      <c r="Y106" s="6" t="str">
        <f t="shared" si="185"/>
        <v/>
      </c>
      <c r="Z106" s="59"/>
      <c r="AA106" s="63"/>
      <c r="AB106" s="59"/>
      <c r="AC106" s="6" t="str">
        <f t="shared" si="186"/>
        <v/>
      </c>
      <c r="AD106" s="59"/>
      <c r="AE106" s="6" t="str">
        <f t="shared" si="187"/>
        <v/>
      </c>
      <c r="AF106" s="59"/>
      <c r="AG106" s="62"/>
      <c r="AH106" s="60">
        <v>1</v>
      </c>
      <c r="AI106" s="6">
        <f t="shared" si="188"/>
        <v>14</v>
      </c>
      <c r="AJ106" s="59">
        <v>1</v>
      </c>
      <c r="AK106" s="6">
        <f t="shared" si="189"/>
        <v>14</v>
      </c>
      <c r="AL106" s="59">
        <v>2</v>
      </c>
      <c r="AM106" s="63" t="s">
        <v>84</v>
      </c>
      <c r="AN106" s="60"/>
      <c r="AO106" s="6"/>
      <c r="AP106" s="61"/>
      <c r="AQ106" s="6"/>
      <c r="AR106" s="61"/>
      <c r="AS106" s="64"/>
      <c r="AT106" s="59"/>
      <c r="AU106" s="6"/>
      <c r="AV106" s="59"/>
      <c r="AW106" s="6"/>
      <c r="AX106" s="59"/>
      <c r="AY106" s="59"/>
      <c r="AZ106" s="293"/>
      <c r="BA106" s="294"/>
      <c r="BB106" s="294"/>
      <c r="BC106" s="295"/>
      <c r="BD106" s="296"/>
      <c r="BE106" s="297"/>
      <c r="BF106" s="315" t="s">
        <v>435</v>
      </c>
      <c r="BG106" s="432" t="s">
        <v>667</v>
      </c>
    </row>
    <row r="107" spans="1:59" s="28" customFormat="1" ht="15.75" customHeight="1">
      <c r="A107" s="312" t="s">
        <v>403</v>
      </c>
      <c r="B107" s="108" t="s">
        <v>19</v>
      </c>
      <c r="C107" s="430" t="s">
        <v>517</v>
      </c>
      <c r="D107" s="244"/>
      <c r="E107" s="6" t="str">
        <f t="shared" si="178"/>
        <v/>
      </c>
      <c r="F107" s="113"/>
      <c r="G107" s="6" t="str">
        <f t="shared" si="179"/>
        <v/>
      </c>
      <c r="H107" s="113"/>
      <c r="I107" s="114"/>
      <c r="J107" s="60"/>
      <c r="K107" s="6" t="str">
        <f t="shared" si="180"/>
        <v/>
      </c>
      <c r="L107" s="59"/>
      <c r="M107" s="6" t="str">
        <f t="shared" si="181"/>
        <v/>
      </c>
      <c r="N107" s="59"/>
      <c r="O107" s="63"/>
      <c r="P107" s="59"/>
      <c r="Q107" s="6" t="str">
        <f t="shared" si="182"/>
        <v/>
      </c>
      <c r="R107" s="59"/>
      <c r="S107" s="6" t="str">
        <f t="shared" si="183"/>
        <v/>
      </c>
      <c r="T107" s="59"/>
      <c r="U107" s="62"/>
      <c r="V107" s="60"/>
      <c r="W107" s="6" t="str">
        <f t="shared" si="184"/>
        <v/>
      </c>
      <c r="X107" s="59"/>
      <c r="Y107" s="6" t="str">
        <f t="shared" si="185"/>
        <v/>
      </c>
      <c r="Z107" s="59"/>
      <c r="AA107" s="63"/>
      <c r="AB107" s="59"/>
      <c r="AC107" s="6" t="str">
        <f t="shared" si="186"/>
        <v/>
      </c>
      <c r="AD107" s="59"/>
      <c r="AE107" s="6" t="str">
        <f t="shared" si="187"/>
        <v/>
      </c>
      <c r="AF107" s="59"/>
      <c r="AG107" s="62"/>
      <c r="AH107" s="60">
        <v>1</v>
      </c>
      <c r="AI107" s="6">
        <f t="shared" si="188"/>
        <v>14</v>
      </c>
      <c r="AJ107" s="59">
        <v>1</v>
      </c>
      <c r="AK107" s="6">
        <f t="shared" si="189"/>
        <v>14</v>
      </c>
      <c r="AL107" s="59">
        <v>2</v>
      </c>
      <c r="AM107" s="63" t="s">
        <v>84</v>
      </c>
      <c r="AN107" s="60"/>
      <c r="AO107" s="6" t="str">
        <f t="shared" si="190"/>
        <v/>
      </c>
      <c r="AP107" s="61"/>
      <c r="AQ107" s="6" t="str">
        <f t="shared" si="191"/>
        <v/>
      </c>
      <c r="AR107" s="61"/>
      <c r="AS107" s="64"/>
      <c r="AT107" s="59"/>
      <c r="AU107" s="6" t="str">
        <f t="shared" si="192"/>
        <v/>
      </c>
      <c r="AV107" s="59"/>
      <c r="AW107" s="6" t="str">
        <f t="shared" si="193"/>
        <v/>
      </c>
      <c r="AX107" s="59"/>
      <c r="AY107" s="59"/>
      <c r="AZ107" s="466"/>
      <c r="BA107" s="467"/>
      <c r="BB107" s="467"/>
      <c r="BC107" s="468"/>
      <c r="BD107" s="472"/>
      <c r="BE107" s="473"/>
      <c r="BF107" s="315" t="s">
        <v>441</v>
      </c>
      <c r="BG107" s="433" t="s">
        <v>481</v>
      </c>
    </row>
    <row r="108" spans="1:59" s="28" customFormat="1" ht="15.75" customHeight="1">
      <c r="A108" s="218" t="s">
        <v>587</v>
      </c>
      <c r="B108" s="108" t="s">
        <v>19</v>
      </c>
      <c r="C108" s="259" t="s">
        <v>183</v>
      </c>
      <c r="D108" s="244"/>
      <c r="E108" s="6" t="str">
        <f t="shared" si="178"/>
        <v/>
      </c>
      <c r="F108" s="113"/>
      <c r="G108" s="6" t="str">
        <f t="shared" si="179"/>
        <v/>
      </c>
      <c r="H108" s="113"/>
      <c r="I108" s="114"/>
      <c r="J108" s="60"/>
      <c r="K108" s="6" t="str">
        <f t="shared" si="180"/>
        <v/>
      </c>
      <c r="L108" s="59"/>
      <c r="M108" s="6" t="str">
        <f t="shared" si="181"/>
        <v/>
      </c>
      <c r="N108" s="59"/>
      <c r="O108" s="63"/>
      <c r="P108" s="59"/>
      <c r="Q108" s="6" t="str">
        <f t="shared" si="182"/>
        <v/>
      </c>
      <c r="R108" s="59"/>
      <c r="S108" s="6" t="str">
        <f t="shared" si="183"/>
        <v/>
      </c>
      <c r="T108" s="59"/>
      <c r="U108" s="62"/>
      <c r="V108" s="60"/>
      <c r="W108" s="6" t="str">
        <f t="shared" si="184"/>
        <v/>
      </c>
      <c r="X108" s="59"/>
      <c r="Y108" s="6" t="str">
        <f t="shared" si="185"/>
        <v/>
      </c>
      <c r="Z108" s="59"/>
      <c r="AA108" s="63"/>
      <c r="AB108" s="59"/>
      <c r="AC108" s="6" t="str">
        <f t="shared" si="186"/>
        <v/>
      </c>
      <c r="AD108" s="59"/>
      <c r="AE108" s="6" t="str">
        <f t="shared" si="187"/>
        <v/>
      </c>
      <c r="AF108" s="59"/>
      <c r="AG108" s="62"/>
      <c r="AH108" s="60">
        <v>1</v>
      </c>
      <c r="AI108" s="6">
        <f t="shared" si="188"/>
        <v>14</v>
      </c>
      <c r="AJ108" s="59">
        <v>1</v>
      </c>
      <c r="AK108" s="6">
        <f t="shared" si="189"/>
        <v>14</v>
      </c>
      <c r="AL108" s="59">
        <v>2</v>
      </c>
      <c r="AM108" s="63" t="s">
        <v>84</v>
      </c>
      <c r="AN108" s="60"/>
      <c r="AO108" s="6" t="str">
        <f t="shared" si="190"/>
        <v/>
      </c>
      <c r="AP108" s="61"/>
      <c r="AQ108" s="6" t="str">
        <f t="shared" si="191"/>
        <v/>
      </c>
      <c r="AR108" s="61"/>
      <c r="AS108" s="64"/>
      <c r="AT108" s="59"/>
      <c r="AU108" s="6" t="str">
        <f t="shared" si="192"/>
        <v/>
      </c>
      <c r="AV108" s="59"/>
      <c r="AW108" s="6" t="str">
        <f t="shared" si="193"/>
        <v/>
      </c>
      <c r="AX108" s="59"/>
      <c r="AY108" s="59"/>
      <c r="AZ108" s="466"/>
      <c r="BA108" s="467"/>
      <c r="BB108" s="467"/>
      <c r="BC108" s="468"/>
      <c r="BD108" s="464"/>
      <c r="BE108" s="465"/>
      <c r="BF108" s="279" t="s">
        <v>434</v>
      </c>
      <c r="BG108" s="433" t="s">
        <v>433</v>
      </c>
    </row>
    <row r="109" spans="1:59" s="28" customFormat="1" ht="15.75" customHeight="1">
      <c r="A109" s="218" t="s">
        <v>281</v>
      </c>
      <c r="B109" s="108" t="s">
        <v>19</v>
      </c>
      <c r="C109" s="259" t="s">
        <v>282</v>
      </c>
      <c r="D109" s="244"/>
      <c r="E109" s="6" t="str">
        <f t="shared" si="178"/>
        <v/>
      </c>
      <c r="F109" s="113"/>
      <c r="G109" s="6" t="str">
        <f t="shared" si="179"/>
        <v/>
      </c>
      <c r="H109" s="113"/>
      <c r="I109" s="114"/>
      <c r="J109" s="60"/>
      <c r="K109" s="6" t="str">
        <f t="shared" si="180"/>
        <v/>
      </c>
      <c r="L109" s="59"/>
      <c r="M109" s="6" t="str">
        <f t="shared" si="181"/>
        <v/>
      </c>
      <c r="N109" s="59"/>
      <c r="O109" s="63"/>
      <c r="P109" s="59"/>
      <c r="Q109" s="6" t="str">
        <f t="shared" si="182"/>
        <v/>
      </c>
      <c r="R109" s="59"/>
      <c r="S109" s="6" t="str">
        <f t="shared" si="183"/>
        <v/>
      </c>
      <c r="T109" s="59"/>
      <c r="U109" s="62"/>
      <c r="V109" s="60"/>
      <c r="W109" s="6" t="str">
        <f t="shared" si="184"/>
        <v/>
      </c>
      <c r="X109" s="59"/>
      <c r="Y109" s="6" t="str">
        <f t="shared" si="185"/>
        <v/>
      </c>
      <c r="Z109" s="59"/>
      <c r="AA109" s="63"/>
      <c r="AB109" s="59"/>
      <c r="AC109" s="6" t="str">
        <f t="shared" si="186"/>
        <v/>
      </c>
      <c r="AD109" s="59"/>
      <c r="AE109" s="6" t="str">
        <f t="shared" si="187"/>
        <v/>
      </c>
      <c r="AF109" s="59"/>
      <c r="AG109" s="62"/>
      <c r="AH109" s="60"/>
      <c r="AI109" s="6" t="str">
        <f t="shared" si="188"/>
        <v/>
      </c>
      <c r="AJ109" s="59">
        <v>2</v>
      </c>
      <c r="AK109" s="6">
        <f t="shared" si="189"/>
        <v>28</v>
      </c>
      <c r="AL109" s="59">
        <v>2</v>
      </c>
      <c r="AM109" s="63" t="s">
        <v>75</v>
      </c>
      <c r="AN109" s="60"/>
      <c r="AO109" s="6" t="str">
        <f t="shared" si="190"/>
        <v/>
      </c>
      <c r="AP109" s="61"/>
      <c r="AQ109" s="6" t="str">
        <f t="shared" si="191"/>
        <v/>
      </c>
      <c r="AR109" s="61"/>
      <c r="AS109" s="64"/>
      <c r="AT109" s="59"/>
      <c r="AU109" s="6" t="str">
        <f t="shared" si="192"/>
        <v/>
      </c>
      <c r="AV109" s="59"/>
      <c r="AW109" s="6" t="str">
        <f t="shared" si="193"/>
        <v/>
      </c>
      <c r="AX109" s="59"/>
      <c r="AY109" s="59"/>
      <c r="AZ109" s="453"/>
      <c r="BA109" s="453"/>
      <c r="BB109" s="453"/>
      <c r="BC109" s="453"/>
      <c r="BD109" s="454"/>
      <c r="BE109" s="454"/>
      <c r="BF109" s="279" t="s">
        <v>437</v>
      </c>
      <c r="BG109" s="438" t="s">
        <v>640</v>
      </c>
    </row>
    <row r="110" spans="1:59" s="28" customFormat="1" ht="15.75" customHeight="1">
      <c r="A110" s="53" t="s">
        <v>385</v>
      </c>
      <c r="B110" s="108" t="s">
        <v>19</v>
      </c>
      <c r="C110" s="259" t="s">
        <v>169</v>
      </c>
      <c r="D110" s="244"/>
      <c r="E110" s="6" t="str">
        <f t="shared" si="178"/>
        <v/>
      </c>
      <c r="F110" s="113"/>
      <c r="G110" s="6" t="str">
        <f t="shared" si="179"/>
        <v/>
      </c>
      <c r="H110" s="113"/>
      <c r="I110" s="114"/>
      <c r="J110" s="60"/>
      <c r="K110" s="6" t="str">
        <f t="shared" si="180"/>
        <v/>
      </c>
      <c r="L110" s="59"/>
      <c r="M110" s="6" t="str">
        <f t="shared" si="181"/>
        <v/>
      </c>
      <c r="N110" s="59"/>
      <c r="O110" s="63"/>
      <c r="P110" s="59"/>
      <c r="Q110" s="6" t="str">
        <f t="shared" si="182"/>
        <v/>
      </c>
      <c r="R110" s="59"/>
      <c r="S110" s="6" t="str">
        <f t="shared" si="183"/>
        <v/>
      </c>
      <c r="T110" s="59"/>
      <c r="U110" s="62"/>
      <c r="V110" s="60"/>
      <c r="W110" s="6" t="str">
        <f t="shared" si="184"/>
        <v/>
      </c>
      <c r="X110" s="59"/>
      <c r="Y110" s="6" t="str">
        <f t="shared" si="185"/>
        <v/>
      </c>
      <c r="Z110" s="59"/>
      <c r="AA110" s="63"/>
      <c r="AB110" s="59"/>
      <c r="AC110" s="6" t="str">
        <f t="shared" si="186"/>
        <v/>
      </c>
      <c r="AD110" s="59"/>
      <c r="AE110" s="6" t="str">
        <f t="shared" si="187"/>
        <v/>
      </c>
      <c r="AF110" s="59"/>
      <c r="AG110" s="62"/>
      <c r="AH110" s="60">
        <v>1</v>
      </c>
      <c r="AI110" s="6">
        <f t="shared" si="188"/>
        <v>14</v>
      </c>
      <c r="AJ110" s="59">
        <v>1</v>
      </c>
      <c r="AK110" s="6">
        <f t="shared" si="189"/>
        <v>14</v>
      </c>
      <c r="AL110" s="59">
        <v>2</v>
      </c>
      <c r="AM110" s="63" t="s">
        <v>84</v>
      </c>
      <c r="AN110" s="60"/>
      <c r="AO110" s="6" t="str">
        <f t="shared" si="190"/>
        <v/>
      </c>
      <c r="AP110" s="61"/>
      <c r="AQ110" s="6" t="str">
        <f t="shared" si="191"/>
        <v/>
      </c>
      <c r="AR110" s="61"/>
      <c r="AS110" s="64"/>
      <c r="AT110" s="59"/>
      <c r="AU110" s="6" t="str">
        <f t="shared" si="192"/>
        <v/>
      </c>
      <c r="AV110" s="59"/>
      <c r="AW110" s="6" t="str">
        <f t="shared" si="193"/>
        <v/>
      </c>
      <c r="AX110" s="59"/>
      <c r="AY110" s="59"/>
      <c r="AZ110" s="469"/>
      <c r="BA110" s="470"/>
      <c r="BB110" s="470"/>
      <c r="BC110" s="471"/>
      <c r="BD110" s="443"/>
      <c r="BE110" s="444"/>
      <c r="BF110" s="279" t="s">
        <v>437</v>
      </c>
      <c r="BG110" s="433" t="s">
        <v>455</v>
      </c>
    </row>
    <row r="111" spans="1:59" s="28" customFormat="1" ht="15.75" customHeight="1">
      <c r="A111" s="53" t="s">
        <v>446</v>
      </c>
      <c r="B111" s="108" t="s">
        <v>19</v>
      </c>
      <c r="C111" s="259" t="s">
        <v>487</v>
      </c>
      <c r="D111" s="244"/>
      <c r="E111" s="6" t="str">
        <f t="shared" si="178"/>
        <v/>
      </c>
      <c r="F111" s="113"/>
      <c r="G111" s="6" t="str">
        <f t="shared" si="179"/>
        <v/>
      </c>
      <c r="H111" s="113"/>
      <c r="I111" s="114"/>
      <c r="J111" s="60"/>
      <c r="K111" s="6" t="str">
        <f t="shared" si="180"/>
        <v/>
      </c>
      <c r="L111" s="59"/>
      <c r="M111" s="6" t="str">
        <f t="shared" si="181"/>
        <v/>
      </c>
      <c r="N111" s="59"/>
      <c r="O111" s="63"/>
      <c r="P111" s="59"/>
      <c r="Q111" s="6" t="str">
        <f t="shared" si="182"/>
        <v/>
      </c>
      <c r="R111" s="59"/>
      <c r="S111" s="6" t="str">
        <f t="shared" si="183"/>
        <v/>
      </c>
      <c r="T111" s="59"/>
      <c r="U111" s="62"/>
      <c r="V111" s="60"/>
      <c r="W111" s="6" t="str">
        <f t="shared" si="184"/>
        <v/>
      </c>
      <c r="X111" s="59"/>
      <c r="Y111" s="6" t="str">
        <f t="shared" si="185"/>
        <v/>
      </c>
      <c r="Z111" s="59"/>
      <c r="AA111" s="63"/>
      <c r="AB111" s="59"/>
      <c r="AC111" s="6" t="str">
        <f t="shared" si="186"/>
        <v/>
      </c>
      <c r="AD111" s="59"/>
      <c r="AE111" s="6" t="str">
        <f t="shared" si="187"/>
        <v/>
      </c>
      <c r="AF111" s="59"/>
      <c r="AG111" s="62"/>
      <c r="AH111" s="60">
        <v>1</v>
      </c>
      <c r="AI111" s="6">
        <f t="shared" si="188"/>
        <v>14</v>
      </c>
      <c r="AJ111" s="59">
        <v>1</v>
      </c>
      <c r="AK111" s="6">
        <f t="shared" si="189"/>
        <v>14</v>
      </c>
      <c r="AL111" s="59">
        <v>2</v>
      </c>
      <c r="AM111" s="63" t="s">
        <v>84</v>
      </c>
      <c r="AN111" s="60"/>
      <c r="AO111" s="6" t="str">
        <f t="shared" si="190"/>
        <v/>
      </c>
      <c r="AP111" s="61"/>
      <c r="AQ111" s="6" t="str">
        <f t="shared" si="191"/>
        <v/>
      </c>
      <c r="AR111" s="61"/>
      <c r="AS111" s="64"/>
      <c r="AT111" s="59"/>
      <c r="AU111" s="6" t="str">
        <f t="shared" si="192"/>
        <v/>
      </c>
      <c r="AV111" s="59"/>
      <c r="AW111" s="6" t="str">
        <f t="shared" si="193"/>
        <v/>
      </c>
      <c r="AX111" s="59"/>
      <c r="AY111" s="59"/>
      <c r="AZ111" s="469"/>
      <c r="BA111" s="470"/>
      <c r="BB111" s="470"/>
      <c r="BC111" s="471"/>
      <c r="BD111" s="443"/>
      <c r="BE111" s="444"/>
      <c r="BF111" s="279" t="s">
        <v>437</v>
      </c>
      <c r="BG111" s="433" t="s">
        <v>479</v>
      </c>
    </row>
    <row r="112" spans="1:59" s="28" customFormat="1" ht="15.75" customHeight="1">
      <c r="A112" s="218" t="s">
        <v>222</v>
      </c>
      <c r="B112" s="108" t="s">
        <v>19</v>
      </c>
      <c r="C112" s="259" t="s">
        <v>223</v>
      </c>
      <c r="D112" s="244"/>
      <c r="E112" s="6" t="str">
        <f t="shared" si="178"/>
        <v/>
      </c>
      <c r="F112" s="113"/>
      <c r="G112" s="6" t="str">
        <f t="shared" si="179"/>
        <v/>
      </c>
      <c r="H112" s="113"/>
      <c r="I112" s="114"/>
      <c r="J112" s="60"/>
      <c r="K112" s="6" t="str">
        <f t="shared" si="180"/>
        <v/>
      </c>
      <c r="L112" s="59"/>
      <c r="M112" s="6" t="str">
        <f t="shared" si="181"/>
        <v/>
      </c>
      <c r="N112" s="59"/>
      <c r="O112" s="63"/>
      <c r="P112" s="59"/>
      <c r="Q112" s="6" t="str">
        <f t="shared" si="182"/>
        <v/>
      </c>
      <c r="R112" s="59"/>
      <c r="S112" s="6" t="str">
        <f t="shared" si="183"/>
        <v/>
      </c>
      <c r="T112" s="59"/>
      <c r="U112" s="62"/>
      <c r="V112" s="60"/>
      <c r="W112" s="6" t="str">
        <f t="shared" si="184"/>
        <v/>
      </c>
      <c r="X112" s="59"/>
      <c r="Y112" s="6" t="str">
        <f t="shared" si="185"/>
        <v/>
      </c>
      <c r="Z112" s="59"/>
      <c r="AA112" s="63"/>
      <c r="AB112" s="59"/>
      <c r="AC112" s="6" t="str">
        <f t="shared" si="186"/>
        <v/>
      </c>
      <c r="AD112" s="59"/>
      <c r="AE112" s="6" t="str">
        <f t="shared" si="187"/>
        <v/>
      </c>
      <c r="AF112" s="59"/>
      <c r="AG112" s="62"/>
      <c r="AH112" s="60">
        <v>1</v>
      </c>
      <c r="AI112" s="6">
        <f t="shared" si="188"/>
        <v>14</v>
      </c>
      <c r="AJ112" s="59">
        <v>1</v>
      </c>
      <c r="AK112" s="6">
        <f t="shared" si="189"/>
        <v>14</v>
      </c>
      <c r="AL112" s="59">
        <v>2</v>
      </c>
      <c r="AM112" s="63" t="s">
        <v>84</v>
      </c>
      <c r="AN112" s="60"/>
      <c r="AO112" s="6" t="str">
        <f t="shared" si="190"/>
        <v/>
      </c>
      <c r="AP112" s="61"/>
      <c r="AQ112" s="6" t="str">
        <f t="shared" si="191"/>
        <v/>
      </c>
      <c r="AR112" s="61"/>
      <c r="AS112" s="64"/>
      <c r="AT112" s="59"/>
      <c r="AU112" s="6" t="str">
        <f t="shared" si="192"/>
        <v/>
      </c>
      <c r="AV112" s="59"/>
      <c r="AW112" s="6" t="str">
        <f t="shared" si="193"/>
        <v/>
      </c>
      <c r="AX112" s="59"/>
      <c r="AY112" s="59"/>
      <c r="AZ112" s="469"/>
      <c r="BA112" s="470"/>
      <c r="BB112" s="470"/>
      <c r="BC112" s="471"/>
      <c r="BD112" s="443"/>
      <c r="BE112" s="444"/>
      <c r="BF112" s="279" t="s">
        <v>437</v>
      </c>
      <c r="BG112" s="433" t="s">
        <v>205</v>
      </c>
    </row>
    <row r="113" spans="1:59" s="28" customFormat="1" ht="16.5">
      <c r="A113" s="218" t="s">
        <v>336</v>
      </c>
      <c r="B113" s="108" t="s">
        <v>19</v>
      </c>
      <c r="C113" s="259" t="s">
        <v>137</v>
      </c>
      <c r="D113" s="244"/>
      <c r="E113" s="6" t="str">
        <f t="shared" si="178"/>
        <v/>
      </c>
      <c r="F113" s="113"/>
      <c r="G113" s="6" t="str">
        <f t="shared" si="179"/>
        <v/>
      </c>
      <c r="H113" s="113"/>
      <c r="I113" s="114"/>
      <c r="J113" s="60"/>
      <c r="K113" s="6" t="str">
        <f t="shared" si="180"/>
        <v/>
      </c>
      <c r="L113" s="59"/>
      <c r="M113" s="6" t="str">
        <f t="shared" si="181"/>
        <v/>
      </c>
      <c r="N113" s="59"/>
      <c r="O113" s="63"/>
      <c r="P113" s="59"/>
      <c r="Q113" s="6" t="str">
        <f t="shared" si="182"/>
        <v/>
      </c>
      <c r="R113" s="59"/>
      <c r="S113" s="6" t="str">
        <f t="shared" si="183"/>
        <v/>
      </c>
      <c r="T113" s="59"/>
      <c r="U113" s="62"/>
      <c r="V113" s="60"/>
      <c r="W113" s="6" t="str">
        <f t="shared" si="184"/>
        <v/>
      </c>
      <c r="X113" s="59"/>
      <c r="Y113" s="6" t="str">
        <f t="shared" si="185"/>
        <v/>
      </c>
      <c r="Z113" s="59"/>
      <c r="AA113" s="63"/>
      <c r="AB113" s="59"/>
      <c r="AC113" s="6" t="str">
        <f t="shared" si="186"/>
        <v/>
      </c>
      <c r="AD113" s="59"/>
      <c r="AE113" s="6" t="str">
        <f t="shared" si="187"/>
        <v/>
      </c>
      <c r="AF113" s="59"/>
      <c r="AG113" s="62"/>
      <c r="AH113" s="60">
        <v>1</v>
      </c>
      <c r="AI113" s="6">
        <f t="shared" si="188"/>
        <v>14</v>
      </c>
      <c r="AJ113" s="59">
        <v>1</v>
      </c>
      <c r="AK113" s="6">
        <f t="shared" si="189"/>
        <v>14</v>
      </c>
      <c r="AL113" s="59">
        <v>2</v>
      </c>
      <c r="AM113" s="63" t="s">
        <v>84</v>
      </c>
      <c r="AN113" s="60"/>
      <c r="AO113" s="6" t="str">
        <f t="shared" si="190"/>
        <v/>
      </c>
      <c r="AP113" s="61"/>
      <c r="AQ113" s="6" t="str">
        <f t="shared" si="191"/>
        <v/>
      </c>
      <c r="AR113" s="61"/>
      <c r="AS113" s="64"/>
      <c r="AT113" s="59"/>
      <c r="AU113" s="6" t="str">
        <f t="shared" si="192"/>
        <v/>
      </c>
      <c r="AV113" s="59"/>
      <c r="AW113" s="6" t="str">
        <f t="shared" si="193"/>
        <v/>
      </c>
      <c r="AX113" s="59"/>
      <c r="AY113" s="59"/>
      <c r="AZ113" s="469"/>
      <c r="BA113" s="470"/>
      <c r="BB113" s="470"/>
      <c r="BC113" s="471"/>
      <c r="BD113" s="443"/>
      <c r="BE113" s="444"/>
      <c r="BF113" s="279" t="s">
        <v>437</v>
      </c>
      <c r="BG113" s="433" t="s">
        <v>345</v>
      </c>
    </row>
    <row r="114" spans="1:59" s="28" customFormat="1" ht="15.75" customHeight="1">
      <c r="A114" s="218" t="s">
        <v>583</v>
      </c>
      <c r="B114" s="108" t="s">
        <v>19</v>
      </c>
      <c r="C114" s="259" t="s">
        <v>366</v>
      </c>
      <c r="D114" s="244"/>
      <c r="E114" s="6" t="str">
        <f t="shared" si="178"/>
        <v/>
      </c>
      <c r="F114" s="113"/>
      <c r="G114" s="6" t="str">
        <f t="shared" si="179"/>
        <v/>
      </c>
      <c r="H114" s="113"/>
      <c r="I114" s="114"/>
      <c r="J114" s="60"/>
      <c r="K114" s="6" t="str">
        <f t="shared" si="180"/>
        <v/>
      </c>
      <c r="L114" s="59"/>
      <c r="M114" s="6" t="str">
        <f t="shared" si="181"/>
        <v/>
      </c>
      <c r="N114" s="59"/>
      <c r="O114" s="63"/>
      <c r="P114" s="59"/>
      <c r="Q114" s="6" t="str">
        <f t="shared" si="182"/>
        <v/>
      </c>
      <c r="R114" s="59"/>
      <c r="S114" s="6" t="str">
        <f t="shared" si="183"/>
        <v/>
      </c>
      <c r="T114" s="59"/>
      <c r="U114" s="62"/>
      <c r="V114" s="60"/>
      <c r="W114" s="6" t="str">
        <f t="shared" si="184"/>
        <v/>
      </c>
      <c r="X114" s="59"/>
      <c r="Y114" s="6" t="str">
        <f t="shared" si="185"/>
        <v/>
      </c>
      <c r="Z114" s="59"/>
      <c r="AA114" s="63"/>
      <c r="AB114" s="59"/>
      <c r="AC114" s="6" t="str">
        <f t="shared" si="186"/>
        <v/>
      </c>
      <c r="AD114" s="59"/>
      <c r="AE114" s="6" t="str">
        <f t="shared" si="187"/>
        <v/>
      </c>
      <c r="AF114" s="59"/>
      <c r="AG114" s="62"/>
      <c r="AH114" s="60"/>
      <c r="AI114" s="6" t="str">
        <f t="shared" si="188"/>
        <v/>
      </c>
      <c r="AJ114" s="59"/>
      <c r="AK114" s="6" t="str">
        <f t="shared" si="189"/>
        <v/>
      </c>
      <c r="AL114" s="59"/>
      <c r="AM114" s="63"/>
      <c r="AN114" s="60">
        <v>1</v>
      </c>
      <c r="AO114" s="6">
        <f t="shared" si="190"/>
        <v>14</v>
      </c>
      <c r="AP114" s="61">
        <v>1</v>
      </c>
      <c r="AQ114" s="6">
        <f t="shared" si="191"/>
        <v>14</v>
      </c>
      <c r="AR114" s="61">
        <v>2</v>
      </c>
      <c r="AS114" s="64" t="s">
        <v>84</v>
      </c>
      <c r="AT114" s="59"/>
      <c r="AU114" s="6" t="str">
        <f t="shared" si="192"/>
        <v/>
      </c>
      <c r="AV114" s="59"/>
      <c r="AW114" s="6" t="str">
        <f t="shared" si="193"/>
        <v/>
      </c>
      <c r="AX114" s="59"/>
      <c r="AY114" s="59"/>
      <c r="AZ114" s="469"/>
      <c r="BA114" s="470"/>
      <c r="BB114" s="470"/>
      <c r="BC114" s="471"/>
      <c r="BD114" s="443"/>
      <c r="BE114" s="444"/>
      <c r="BF114" s="279" t="s">
        <v>434</v>
      </c>
      <c r="BG114" s="433" t="s">
        <v>433</v>
      </c>
    </row>
    <row r="115" spans="1:59" s="28" customFormat="1" ht="15.75" customHeight="1">
      <c r="A115" s="218" t="s">
        <v>584</v>
      </c>
      <c r="B115" s="108" t="s">
        <v>19</v>
      </c>
      <c r="C115" s="259" t="s">
        <v>389</v>
      </c>
      <c r="D115" s="244"/>
      <c r="E115" s="6" t="str">
        <f t="shared" si="178"/>
        <v/>
      </c>
      <c r="F115" s="113"/>
      <c r="G115" s="6" t="str">
        <f t="shared" si="179"/>
        <v/>
      </c>
      <c r="H115" s="113"/>
      <c r="I115" s="114"/>
      <c r="J115" s="60"/>
      <c r="K115" s="6" t="str">
        <f t="shared" si="180"/>
        <v/>
      </c>
      <c r="L115" s="59"/>
      <c r="M115" s="6" t="str">
        <f t="shared" si="181"/>
        <v/>
      </c>
      <c r="N115" s="59"/>
      <c r="O115" s="63"/>
      <c r="P115" s="59"/>
      <c r="Q115" s="6" t="str">
        <f t="shared" si="182"/>
        <v/>
      </c>
      <c r="R115" s="59"/>
      <c r="S115" s="6" t="str">
        <f t="shared" si="183"/>
        <v/>
      </c>
      <c r="T115" s="59"/>
      <c r="U115" s="62"/>
      <c r="V115" s="60"/>
      <c r="W115" s="6" t="str">
        <f t="shared" si="184"/>
        <v/>
      </c>
      <c r="X115" s="59"/>
      <c r="Y115" s="6" t="str">
        <f t="shared" si="185"/>
        <v/>
      </c>
      <c r="Z115" s="59"/>
      <c r="AA115" s="63"/>
      <c r="AB115" s="59"/>
      <c r="AC115" s="6" t="str">
        <f t="shared" si="186"/>
        <v/>
      </c>
      <c r="AD115" s="59"/>
      <c r="AE115" s="6" t="str">
        <f t="shared" si="187"/>
        <v/>
      </c>
      <c r="AF115" s="59"/>
      <c r="AG115" s="62"/>
      <c r="AH115" s="60"/>
      <c r="AI115" s="6" t="str">
        <f t="shared" si="188"/>
        <v/>
      </c>
      <c r="AJ115" s="59"/>
      <c r="AK115" s="6" t="str">
        <f t="shared" si="189"/>
        <v/>
      </c>
      <c r="AL115" s="59"/>
      <c r="AM115" s="63"/>
      <c r="AN115" s="60">
        <v>1</v>
      </c>
      <c r="AO115" s="6">
        <f t="shared" si="190"/>
        <v>14</v>
      </c>
      <c r="AP115" s="61">
        <v>1</v>
      </c>
      <c r="AQ115" s="6">
        <f t="shared" si="191"/>
        <v>14</v>
      </c>
      <c r="AR115" s="61">
        <v>2</v>
      </c>
      <c r="AS115" s="64" t="s">
        <v>84</v>
      </c>
      <c r="AT115" s="59"/>
      <c r="AU115" s="6" t="str">
        <f t="shared" si="192"/>
        <v/>
      </c>
      <c r="AV115" s="59"/>
      <c r="AW115" s="6" t="str">
        <f t="shared" si="193"/>
        <v/>
      </c>
      <c r="AX115" s="59"/>
      <c r="AY115" s="59"/>
      <c r="AZ115" s="469"/>
      <c r="BA115" s="470"/>
      <c r="BB115" s="470"/>
      <c r="BC115" s="471"/>
      <c r="BD115" s="443"/>
      <c r="BE115" s="444"/>
      <c r="BF115" s="279" t="s">
        <v>434</v>
      </c>
      <c r="BG115" s="433" t="s">
        <v>433</v>
      </c>
    </row>
    <row r="116" spans="1:59" s="28" customFormat="1" ht="15.75" customHeight="1">
      <c r="A116" s="282" t="s">
        <v>283</v>
      </c>
      <c r="B116" s="65" t="s">
        <v>19</v>
      </c>
      <c r="C116" s="259" t="s">
        <v>284</v>
      </c>
      <c r="D116" s="244"/>
      <c r="E116" s="6" t="str">
        <f t="shared" si="178"/>
        <v/>
      </c>
      <c r="F116" s="113"/>
      <c r="G116" s="6" t="str">
        <f t="shared" si="179"/>
        <v/>
      </c>
      <c r="H116" s="113"/>
      <c r="I116" s="114"/>
      <c r="J116" s="60"/>
      <c r="K116" s="6" t="str">
        <f t="shared" si="180"/>
        <v/>
      </c>
      <c r="L116" s="59"/>
      <c r="M116" s="6" t="str">
        <f t="shared" si="181"/>
        <v/>
      </c>
      <c r="N116" s="59"/>
      <c r="O116" s="63"/>
      <c r="P116" s="59"/>
      <c r="Q116" s="6" t="str">
        <f t="shared" si="182"/>
        <v/>
      </c>
      <c r="R116" s="59"/>
      <c r="S116" s="6" t="str">
        <f t="shared" si="183"/>
        <v/>
      </c>
      <c r="T116" s="59"/>
      <c r="U116" s="62"/>
      <c r="V116" s="60"/>
      <c r="W116" s="6" t="str">
        <f t="shared" si="184"/>
        <v/>
      </c>
      <c r="X116" s="59"/>
      <c r="Y116" s="6" t="str">
        <f t="shared" si="185"/>
        <v/>
      </c>
      <c r="Z116" s="59"/>
      <c r="AA116" s="63"/>
      <c r="AB116" s="59"/>
      <c r="AC116" s="6" t="str">
        <f t="shared" si="186"/>
        <v/>
      </c>
      <c r="AD116" s="59"/>
      <c r="AE116" s="6" t="str">
        <f t="shared" si="187"/>
        <v/>
      </c>
      <c r="AF116" s="59"/>
      <c r="AG116" s="62"/>
      <c r="AH116" s="60"/>
      <c r="AI116" s="6" t="str">
        <f t="shared" si="188"/>
        <v/>
      </c>
      <c r="AJ116" s="59"/>
      <c r="AK116" s="6" t="str">
        <f t="shared" si="189"/>
        <v/>
      </c>
      <c r="AL116" s="59"/>
      <c r="AM116" s="63"/>
      <c r="AN116" s="60"/>
      <c r="AO116" s="6" t="str">
        <f t="shared" si="190"/>
        <v/>
      </c>
      <c r="AP116" s="61">
        <v>2</v>
      </c>
      <c r="AQ116" s="6">
        <f t="shared" si="191"/>
        <v>28</v>
      </c>
      <c r="AR116" s="61">
        <v>2</v>
      </c>
      <c r="AS116" s="64" t="s">
        <v>75</v>
      </c>
      <c r="AT116" s="59"/>
      <c r="AU116" s="6" t="str">
        <f t="shared" si="192"/>
        <v/>
      </c>
      <c r="AV116" s="59"/>
      <c r="AW116" s="6" t="str">
        <f t="shared" si="193"/>
        <v/>
      </c>
      <c r="AX116" s="59"/>
      <c r="AY116" s="59"/>
      <c r="AZ116" s="469"/>
      <c r="BA116" s="470"/>
      <c r="BB116" s="470"/>
      <c r="BC116" s="471"/>
      <c r="BD116" s="443"/>
      <c r="BE116" s="444"/>
      <c r="BF116" s="279" t="s">
        <v>437</v>
      </c>
      <c r="BG116" s="438" t="s">
        <v>669</v>
      </c>
    </row>
    <row r="117" spans="1:59" s="28" customFormat="1" ht="15.75" customHeight="1">
      <c r="A117" s="218" t="s">
        <v>285</v>
      </c>
      <c r="B117" s="65" t="s">
        <v>19</v>
      </c>
      <c r="C117" s="259" t="s">
        <v>286</v>
      </c>
      <c r="D117" s="244"/>
      <c r="E117" s="6" t="str">
        <f t="shared" si="178"/>
        <v/>
      </c>
      <c r="F117" s="113"/>
      <c r="G117" s="6" t="str">
        <f t="shared" si="179"/>
        <v/>
      </c>
      <c r="H117" s="113"/>
      <c r="I117" s="114"/>
      <c r="J117" s="60"/>
      <c r="K117" s="6" t="str">
        <f t="shared" si="180"/>
        <v/>
      </c>
      <c r="L117" s="59"/>
      <c r="M117" s="6" t="str">
        <f t="shared" si="181"/>
        <v/>
      </c>
      <c r="N117" s="59"/>
      <c r="O117" s="63"/>
      <c r="P117" s="59"/>
      <c r="Q117" s="6" t="str">
        <f t="shared" si="182"/>
        <v/>
      </c>
      <c r="R117" s="59"/>
      <c r="S117" s="6" t="str">
        <f t="shared" si="183"/>
        <v/>
      </c>
      <c r="T117" s="59"/>
      <c r="U117" s="62"/>
      <c r="V117" s="60"/>
      <c r="W117" s="6" t="str">
        <f t="shared" si="184"/>
        <v/>
      </c>
      <c r="X117" s="59"/>
      <c r="Y117" s="6" t="str">
        <f t="shared" si="185"/>
        <v/>
      </c>
      <c r="Z117" s="59"/>
      <c r="AA117" s="63"/>
      <c r="AB117" s="59"/>
      <c r="AC117" s="6" t="str">
        <f t="shared" si="186"/>
        <v/>
      </c>
      <c r="AD117" s="59"/>
      <c r="AE117" s="6" t="str">
        <f t="shared" si="187"/>
        <v/>
      </c>
      <c r="AF117" s="59"/>
      <c r="AG117" s="62"/>
      <c r="AH117" s="60"/>
      <c r="AI117" s="6" t="str">
        <f t="shared" si="188"/>
        <v/>
      </c>
      <c r="AJ117" s="59"/>
      <c r="AK117" s="6" t="str">
        <f t="shared" si="189"/>
        <v/>
      </c>
      <c r="AL117" s="59"/>
      <c r="AM117" s="63"/>
      <c r="AN117" s="60"/>
      <c r="AO117" s="6" t="str">
        <f t="shared" si="190"/>
        <v/>
      </c>
      <c r="AP117" s="61">
        <v>2</v>
      </c>
      <c r="AQ117" s="6">
        <f t="shared" si="191"/>
        <v>28</v>
      </c>
      <c r="AR117" s="61">
        <v>2</v>
      </c>
      <c r="AS117" s="64" t="s">
        <v>75</v>
      </c>
      <c r="AT117" s="59"/>
      <c r="AU117" s="6" t="str">
        <f t="shared" si="192"/>
        <v/>
      </c>
      <c r="AV117" s="59"/>
      <c r="AW117" s="6" t="str">
        <f t="shared" si="193"/>
        <v/>
      </c>
      <c r="AX117" s="59"/>
      <c r="AY117" s="59"/>
      <c r="AZ117" s="469"/>
      <c r="BA117" s="470"/>
      <c r="BB117" s="470"/>
      <c r="BC117" s="471"/>
      <c r="BD117" s="443"/>
      <c r="BE117" s="444"/>
      <c r="BF117" s="279" t="s">
        <v>437</v>
      </c>
      <c r="BG117" s="438" t="s">
        <v>640</v>
      </c>
    </row>
    <row r="118" spans="1:59" s="28" customFormat="1" ht="15.75" customHeight="1">
      <c r="A118" s="218" t="s">
        <v>384</v>
      </c>
      <c r="B118" s="108" t="s">
        <v>19</v>
      </c>
      <c r="C118" s="259" t="s">
        <v>168</v>
      </c>
      <c r="D118" s="244"/>
      <c r="E118" s="6" t="str">
        <f t="shared" si="178"/>
        <v/>
      </c>
      <c r="F118" s="113"/>
      <c r="G118" s="6" t="str">
        <f t="shared" si="179"/>
        <v/>
      </c>
      <c r="H118" s="113"/>
      <c r="I118" s="114"/>
      <c r="J118" s="60"/>
      <c r="K118" s="6" t="str">
        <f t="shared" si="180"/>
        <v/>
      </c>
      <c r="L118" s="59"/>
      <c r="M118" s="6" t="str">
        <f t="shared" si="181"/>
        <v/>
      </c>
      <c r="N118" s="59"/>
      <c r="O118" s="63"/>
      <c r="P118" s="59"/>
      <c r="Q118" s="6" t="str">
        <f t="shared" si="182"/>
        <v/>
      </c>
      <c r="R118" s="59"/>
      <c r="S118" s="6" t="str">
        <f t="shared" si="183"/>
        <v/>
      </c>
      <c r="T118" s="59"/>
      <c r="U118" s="62"/>
      <c r="V118" s="60"/>
      <c r="W118" s="6" t="str">
        <f t="shared" si="184"/>
        <v/>
      </c>
      <c r="X118" s="59"/>
      <c r="Y118" s="6" t="str">
        <f t="shared" si="185"/>
        <v/>
      </c>
      <c r="Z118" s="59"/>
      <c r="AA118" s="63"/>
      <c r="AB118" s="59"/>
      <c r="AC118" s="6" t="str">
        <f t="shared" si="186"/>
        <v/>
      </c>
      <c r="AD118" s="59"/>
      <c r="AE118" s="6" t="str">
        <f t="shared" si="187"/>
        <v/>
      </c>
      <c r="AF118" s="59"/>
      <c r="AG118" s="62"/>
      <c r="AH118" s="60"/>
      <c r="AI118" s="6" t="str">
        <f t="shared" si="188"/>
        <v/>
      </c>
      <c r="AJ118" s="59"/>
      <c r="AK118" s="6" t="str">
        <f t="shared" si="189"/>
        <v/>
      </c>
      <c r="AL118" s="59"/>
      <c r="AM118" s="63"/>
      <c r="AN118" s="60">
        <v>1</v>
      </c>
      <c r="AO118" s="6">
        <f t="shared" si="190"/>
        <v>14</v>
      </c>
      <c r="AP118" s="61">
        <v>1</v>
      </c>
      <c r="AQ118" s="6">
        <f t="shared" si="191"/>
        <v>14</v>
      </c>
      <c r="AR118" s="61">
        <v>2</v>
      </c>
      <c r="AS118" s="64" t="s">
        <v>84</v>
      </c>
      <c r="AT118" s="59"/>
      <c r="AU118" s="6" t="str">
        <f t="shared" si="192"/>
        <v/>
      </c>
      <c r="AV118" s="59"/>
      <c r="AW118" s="6" t="str">
        <f t="shared" si="193"/>
        <v/>
      </c>
      <c r="AX118" s="59"/>
      <c r="AY118" s="59"/>
      <c r="AZ118" s="469"/>
      <c r="BA118" s="470"/>
      <c r="BB118" s="470"/>
      <c r="BC118" s="471"/>
      <c r="BD118" s="443"/>
      <c r="BE118" s="444"/>
      <c r="BF118" s="279" t="s">
        <v>437</v>
      </c>
      <c r="BG118" s="435" t="s">
        <v>448</v>
      </c>
    </row>
    <row r="119" spans="1:59" s="28" customFormat="1" ht="16.5">
      <c r="A119" s="218" t="s">
        <v>386</v>
      </c>
      <c r="B119" s="108" t="s">
        <v>19</v>
      </c>
      <c r="C119" s="259" t="s">
        <v>170</v>
      </c>
      <c r="D119" s="244"/>
      <c r="E119" s="6" t="str">
        <f t="shared" si="178"/>
        <v/>
      </c>
      <c r="F119" s="113"/>
      <c r="G119" s="6" t="str">
        <f t="shared" si="179"/>
        <v/>
      </c>
      <c r="H119" s="113"/>
      <c r="I119" s="114"/>
      <c r="J119" s="60"/>
      <c r="K119" s="6" t="str">
        <f t="shared" si="180"/>
        <v/>
      </c>
      <c r="L119" s="59"/>
      <c r="M119" s="6" t="str">
        <f t="shared" si="181"/>
        <v/>
      </c>
      <c r="N119" s="59"/>
      <c r="O119" s="63"/>
      <c r="P119" s="59"/>
      <c r="Q119" s="6" t="str">
        <f t="shared" si="182"/>
        <v/>
      </c>
      <c r="R119" s="59"/>
      <c r="S119" s="6" t="str">
        <f t="shared" si="183"/>
        <v/>
      </c>
      <c r="T119" s="59"/>
      <c r="U119" s="62"/>
      <c r="V119" s="60"/>
      <c r="W119" s="6" t="str">
        <f t="shared" si="184"/>
        <v/>
      </c>
      <c r="X119" s="59"/>
      <c r="Y119" s="6" t="str">
        <f t="shared" si="185"/>
        <v/>
      </c>
      <c r="Z119" s="59"/>
      <c r="AA119" s="63"/>
      <c r="AB119" s="59"/>
      <c r="AC119" s="6" t="str">
        <f t="shared" si="186"/>
        <v/>
      </c>
      <c r="AD119" s="59"/>
      <c r="AE119" s="6" t="str">
        <f t="shared" si="187"/>
        <v/>
      </c>
      <c r="AF119" s="59"/>
      <c r="AG119" s="62"/>
      <c r="AH119" s="60"/>
      <c r="AI119" s="6" t="str">
        <f t="shared" si="188"/>
        <v/>
      </c>
      <c r="AJ119" s="59"/>
      <c r="AK119" s="6" t="str">
        <f t="shared" si="189"/>
        <v/>
      </c>
      <c r="AL119" s="59"/>
      <c r="AM119" s="63"/>
      <c r="AN119" s="60">
        <v>1</v>
      </c>
      <c r="AO119" s="6">
        <f t="shared" si="190"/>
        <v>14</v>
      </c>
      <c r="AP119" s="61">
        <v>1</v>
      </c>
      <c r="AQ119" s="6">
        <f t="shared" si="191"/>
        <v>14</v>
      </c>
      <c r="AR119" s="61">
        <v>2</v>
      </c>
      <c r="AS119" s="64" t="s">
        <v>75</v>
      </c>
      <c r="AT119" s="59"/>
      <c r="AU119" s="6" t="str">
        <f t="shared" si="192"/>
        <v/>
      </c>
      <c r="AV119" s="59"/>
      <c r="AW119" s="6" t="str">
        <f t="shared" si="193"/>
        <v/>
      </c>
      <c r="AX119" s="59"/>
      <c r="AY119" s="59"/>
      <c r="AZ119" s="469"/>
      <c r="BA119" s="470"/>
      <c r="BB119" s="470"/>
      <c r="BC119" s="471"/>
      <c r="BD119" s="443"/>
      <c r="BE119" s="444"/>
      <c r="BF119" s="279" t="s">
        <v>437</v>
      </c>
      <c r="BG119" s="433" t="s">
        <v>455</v>
      </c>
    </row>
    <row r="120" spans="1:59" s="28" customFormat="1" ht="16.5">
      <c r="A120" s="53" t="s">
        <v>460</v>
      </c>
      <c r="B120" s="108" t="s">
        <v>19</v>
      </c>
      <c r="C120" s="259" t="s">
        <v>360</v>
      </c>
      <c r="D120" s="244"/>
      <c r="E120" s="6" t="str">
        <f t="shared" si="178"/>
        <v/>
      </c>
      <c r="F120" s="113"/>
      <c r="G120" s="6" t="str">
        <f t="shared" si="179"/>
        <v/>
      </c>
      <c r="H120" s="113"/>
      <c r="I120" s="114"/>
      <c r="J120" s="60"/>
      <c r="K120" s="6"/>
      <c r="L120" s="59"/>
      <c r="M120" s="6" t="str">
        <f t="shared" si="181"/>
        <v/>
      </c>
      <c r="N120" s="59"/>
      <c r="O120" s="63"/>
      <c r="P120" s="59"/>
      <c r="Q120" s="6" t="str">
        <f t="shared" si="182"/>
        <v/>
      </c>
      <c r="R120" s="59"/>
      <c r="S120" s="6"/>
      <c r="T120" s="59"/>
      <c r="U120" s="62"/>
      <c r="V120" s="60"/>
      <c r="W120" s="6"/>
      <c r="X120" s="59"/>
      <c r="Y120" s="6"/>
      <c r="Z120" s="59"/>
      <c r="AA120" s="63"/>
      <c r="AB120" s="59"/>
      <c r="AC120" s="6" t="str">
        <f t="shared" si="186"/>
        <v/>
      </c>
      <c r="AD120" s="59"/>
      <c r="AE120" s="6" t="str">
        <f t="shared" si="187"/>
        <v/>
      </c>
      <c r="AF120" s="59"/>
      <c r="AG120" s="62"/>
      <c r="AH120" s="60"/>
      <c r="AI120" s="6" t="str">
        <f t="shared" si="188"/>
        <v/>
      </c>
      <c r="AJ120" s="59"/>
      <c r="AK120" s="6" t="str">
        <f t="shared" si="189"/>
        <v/>
      </c>
      <c r="AL120" s="59"/>
      <c r="AM120" s="63"/>
      <c r="AN120" s="60">
        <v>1</v>
      </c>
      <c r="AO120" s="6">
        <f t="shared" si="190"/>
        <v>14</v>
      </c>
      <c r="AP120" s="61">
        <v>1</v>
      </c>
      <c r="AQ120" s="6">
        <f t="shared" si="191"/>
        <v>14</v>
      </c>
      <c r="AR120" s="61">
        <v>2</v>
      </c>
      <c r="AS120" s="64" t="s">
        <v>84</v>
      </c>
      <c r="AT120" s="59"/>
      <c r="AU120" s="6" t="str">
        <f t="shared" si="192"/>
        <v/>
      </c>
      <c r="AV120" s="59"/>
      <c r="AW120" s="6" t="str">
        <f t="shared" si="193"/>
        <v/>
      </c>
      <c r="AX120" s="59"/>
      <c r="AY120" s="59"/>
      <c r="AZ120" s="290"/>
      <c r="BA120" s="291"/>
      <c r="BB120" s="291"/>
      <c r="BC120" s="292"/>
      <c r="BD120" s="288"/>
      <c r="BE120" s="289"/>
      <c r="BF120" s="279" t="s">
        <v>442</v>
      </c>
      <c r="BG120" s="433" t="s">
        <v>406</v>
      </c>
    </row>
    <row r="121" spans="1:59" s="28" customFormat="1" ht="16.5">
      <c r="A121" s="282" t="s">
        <v>486</v>
      </c>
      <c r="B121" s="305" t="s">
        <v>19</v>
      </c>
      <c r="C121" s="259" t="s">
        <v>431</v>
      </c>
      <c r="D121" s="244"/>
      <c r="E121" s="6" t="str">
        <f t="shared" si="178"/>
        <v/>
      </c>
      <c r="F121" s="113"/>
      <c r="G121" s="6" t="str">
        <f t="shared" si="179"/>
        <v/>
      </c>
      <c r="H121" s="113"/>
      <c r="I121" s="114"/>
      <c r="J121" s="60"/>
      <c r="K121" s="6"/>
      <c r="L121" s="59"/>
      <c r="M121" s="6" t="str">
        <f t="shared" si="181"/>
        <v/>
      </c>
      <c r="N121" s="59"/>
      <c r="O121" s="63"/>
      <c r="P121" s="59"/>
      <c r="Q121" s="6" t="str">
        <f t="shared" si="182"/>
        <v/>
      </c>
      <c r="R121" s="59"/>
      <c r="S121" s="6"/>
      <c r="T121" s="59"/>
      <c r="U121" s="62"/>
      <c r="V121" s="60"/>
      <c r="W121" s="6"/>
      <c r="X121" s="59"/>
      <c r="Y121" s="6"/>
      <c r="Z121" s="59"/>
      <c r="AA121" s="63"/>
      <c r="AB121" s="59"/>
      <c r="AC121" s="6" t="str">
        <f t="shared" si="186"/>
        <v/>
      </c>
      <c r="AD121" s="59"/>
      <c r="AE121" s="6" t="str">
        <f t="shared" si="187"/>
        <v/>
      </c>
      <c r="AF121" s="59"/>
      <c r="AG121" s="62"/>
      <c r="AH121" s="60"/>
      <c r="AI121" s="6" t="str">
        <f t="shared" si="188"/>
        <v/>
      </c>
      <c r="AJ121" s="59"/>
      <c r="AK121" s="6" t="str">
        <f t="shared" si="189"/>
        <v/>
      </c>
      <c r="AL121" s="59"/>
      <c r="AM121" s="63"/>
      <c r="AN121" s="60">
        <v>1</v>
      </c>
      <c r="AO121" s="6">
        <f t="shared" si="190"/>
        <v>14</v>
      </c>
      <c r="AP121" s="61">
        <v>1</v>
      </c>
      <c r="AQ121" s="6">
        <f t="shared" si="191"/>
        <v>14</v>
      </c>
      <c r="AR121" s="61">
        <v>2</v>
      </c>
      <c r="AS121" s="64" t="s">
        <v>84</v>
      </c>
      <c r="AT121" s="59"/>
      <c r="AU121" s="6" t="str">
        <f t="shared" si="192"/>
        <v/>
      </c>
      <c r="AV121" s="59"/>
      <c r="AW121" s="6" t="str">
        <f t="shared" si="193"/>
        <v/>
      </c>
      <c r="AX121" s="59"/>
      <c r="AY121" s="59"/>
      <c r="AZ121" s="290"/>
      <c r="BA121" s="291"/>
      <c r="BB121" s="291"/>
      <c r="BC121" s="292"/>
      <c r="BD121" s="288"/>
      <c r="BE121" s="289"/>
      <c r="BF121" s="315" t="s">
        <v>442</v>
      </c>
      <c r="BG121" s="433" t="s">
        <v>433</v>
      </c>
    </row>
    <row r="122" spans="1:59" s="28" customFormat="1" ht="16.5">
      <c r="A122" s="218" t="s">
        <v>239</v>
      </c>
      <c r="B122" s="342" t="s">
        <v>19</v>
      </c>
      <c r="C122" s="259" t="s">
        <v>240</v>
      </c>
      <c r="D122" s="244"/>
      <c r="E122" s="6" t="str">
        <f t="shared" si="178"/>
        <v/>
      </c>
      <c r="F122" s="113"/>
      <c r="G122" s="6" t="str">
        <f t="shared" si="179"/>
        <v/>
      </c>
      <c r="H122" s="113"/>
      <c r="I122" s="114"/>
      <c r="J122" s="60"/>
      <c r="K122" s="6"/>
      <c r="L122" s="59"/>
      <c r="M122" s="6" t="str">
        <f t="shared" si="181"/>
        <v/>
      </c>
      <c r="N122" s="59"/>
      <c r="O122" s="63"/>
      <c r="P122" s="59"/>
      <c r="Q122" s="6" t="str">
        <f t="shared" si="182"/>
        <v/>
      </c>
      <c r="R122" s="59"/>
      <c r="S122" s="6"/>
      <c r="T122" s="59"/>
      <c r="U122" s="62"/>
      <c r="V122" s="60"/>
      <c r="W122" s="6"/>
      <c r="X122" s="59"/>
      <c r="Y122" s="6"/>
      <c r="Z122" s="59"/>
      <c r="AA122" s="63"/>
      <c r="AB122" s="59"/>
      <c r="AC122" s="6" t="str">
        <f t="shared" si="186"/>
        <v/>
      </c>
      <c r="AD122" s="59"/>
      <c r="AE122" s="6" t="str">
        <f t="shared" si="187"/>
        <v/>
      </c>
      <c r="AF122" s="59"/>
      <c r="AG122" s="62"/>
      <c r="AH122" s="60"/>
      <c r="AI122" s="6" t="str">
        <f t="shared" si="188"/>
        <v/>
      </c>
      <c r="AJ122" s="59"/>
      <c r="AK122" s="6" t="str">
        <f t="shared" si="189"/>
        <v/>
      </c>
      <c r="AL122" s="59"/>
      <c r="AM122" s="63"/>
      <c r="AN122" s="60">
        <v>1</v>
      </c>
      <c r="AO122" s="6">
        <f t="shared" si="190"/>
        <v>14</v>
      </c>
      <c r="AP122" s="61">
        <v>1</v>
      </c>
      <c r="AQ122" s="6">
        <f t="shared" si="191"/>
        <v>14</v>
      </c>
      <c r="AR122" s="61">
        <v>2</v>
      </c>
      <c r="AS122" s="64" t="s">
        <v>84</v>
      </c>
      <c r="AT122" s="59"/>
      <c r="AU122" s="6" t="str">
        <f t="shared" si="192"/>
        <v/>
      </c>
      <c r="AV122" s="59"/>
      <c r="AW122" s="6" t="str">
        <f t="shared" si="193"/>
        <v/>
      </c>
      <c r="AX122" s="59"/>
      <c r="AY122" s="59"/>
      <c r="AZ122" s="290"/>
      <c r="BA122" s="291"/>
      <c r="BB122" s="291"/>
      <c r="BC122" s="292"/>
      <c r="BD122" s="288"/>
      <c r="BE122" s="289"/>
      <c r="BF122" s="279" t="s">
        <v>437</v>
      </c>
      <c r="BG122" s="433" t="s">
        <v>191</v>
      </c>
    </row>
    <row r="123" spans="1:59" s="28" customFormat="1" ht="16.5">
      <c r="A123" s="218" t="s">
        <v>250</v>
      </c>
      <c r="B123" s="341" t="s">
        <v>19</v>
      </c>
      <c r="C123" s="259" t="s">
        <v>393</v>
      </c>
      <c r="D123" s="244"/>
      <c r="E123" s="6" t="str">
        <f t="shared" si="178"/>
        <v/>
      </c>
      <c r="F123" s="113"/>
      <c r="G123" s="6" t="str">
        <f t="shared" si="179"/>
        <v/>
      </c>
      <c r="H123" s="113"/>
      <c r="I123" s="114"/>
      <c r="J123" s="60"/>
      <c r="K123" s="6"/>
      <c r="L123" s="59"/>
      <c r="M123" s="6" t="str">
        <f t="shared" si="181"/>
        <v/>
      </c>
      <c r="N123" s="59"/>
      <c r="O123" s="63"/>
      <c r="P123" s="59"/>
      <c r="Q123" s="6" t="str">
        <f t="shared" si="182"/>
        <v/>
      </c>
      <c r="R123" s="59"/>
      <c r="S123" s="6"/>
      <c r="T123" s="59"/>
      <c r="U123" s="62"/>
      <c r="V123" s="60"/>
      <c r="W123" s="6"/>
      <c r="X123" s="59"/>
      <c r="Y123" s="6"/>
      <c r="Z123" s="59"/>
      <c r="AA123" s="63"/>
      <c r="AB123" s="59"/>
      <c r="AC123" s="6" t="str">
        <f t="shared" si="186"/>
        <v/>
      </c>
      <c r="AD123" s="59"/>
      <c r="AE123" s="6" t="str">
        <f t="shared" si="187"/>
        <v/>
      </c>
      <c r="AF123" s="59"/>
      <c r="AG123" s="62"/>
      <c r="AH123" s="60"/>
      <c r="AI123" s="6" t="str">
        <f t="shared" si="188"/>
        <v/>
      </c>
      <c r="AJ123" s="59"/>
      <c r="AK123" s="6" t="str">
        <f t="shared" si="189"/>
        <v/>
      </c>
      <c r="AL123" s="59"/>
      <c r="AM123" s="63"/>
      <c r="AN123" s="60">
        <v>1</v>
      </c>
      <c r="AO123" s="6">
        <f t="shared" si="190"/>
        <v>14</v>
      </c>
      <c r="AP123" s="61">
        <v>1</v>
      </c>
      <c r="AQ123" s="6">
        <f t="shared" si="191"/>
        <v>14</v>
      </c>
      <c r="AR123" s="61">
        <v>2</v>
      </c>
      <c r="AS123" s="64" t="s">
        <v>84</v>
      </c>
      <c r="AT123" s="59"/>
      <c r="AU123" s="6" t="str">
        <f t="shared" si="192"/>
        <v/>
      </c>
      <c r="AV123" s="59"/>
      <c r="AW123" s="6" t="str">
        <f t="shared" si="193"/>
        <v/>
      </c>
      <c r="AX123" s="59"/>
      <c r="AY123" s="59"/>
      <c r="AZ123" s="290"/>
      <c r="BA123" s="291"/>
      <c r="BB123" s="291"/>
      <c r="BC123" s="292"/>
      <c r="BD123" s="288"/>
      <c r="BE123" s="289"/>
      <c r="BF123" s="279" t="s">
        <v>437</v>
      </c>
      <c r="BG123" s="433" t="s">
        <v>205</v>
      </c>
    </row>
    <row r="124" spans="1:59" s="28" customFormat="1" ht="16.5">
      <c r="A124" s="218" t="s">
        <v>325</v>
      </c>
      <c r="B124" s="340" t="s">
        <v>19</v>
      </c>
      <c r="C124" s="259" t="s">
        <v>136</v>
      </c>
      <c r="D124" s="244"/>
      <c r="E124" s="6" t="str">
        <f t="shared" si="178"/>
        <v/>
      </c>
      <c r="F124" s="113"/>
      <c r="G124" s="6" t="str">
        <f t="shared" si="179"/>
        <v/>
      </c>
      <c r="H124" s="113"/>
      <c r="I124" s="114"/>
      <c r="J124" s="60"/>
      <c r="K124" s="6"/>
      <c r="L124" s="59"/>
      <c r="M124" s="6" t="str">
        <f t="shared" si="181"/>
        <v/>
      </c>
      <c r="N124" s="59"/>
      <c r="O124" s="63"/>
      <c r="P124" s="59"/>
      <c r="Q124" s="6" t="str">
        <f t="shared" si="182"/>
        <v/>
      </c>
      <c r="R124" s="59"/>
      <c r="S124" s="6"/>
      <c r="T124" s="59"/>
      <c r="U124" s="62"/>
      <c r="V124" s="60"/>
      <c r="W124" s="6"/>
      <c r="X124" s="59"/>
      <c r="Y124" s="6"/>
      <c r="Z124" s="59"/>
      <c r="AA124" s="63"/>
      <c r="AB124" s="59"/>
      <c r="AC124" s="6" t="str">
        <f t="shared" si="186"/>
        <v/>
      </c>
      <c r="AD124" s="59"/>
      <c r="AE124" s="6" t="str">
        <f t="shared" si="187"/>
        <v/>
      </c>
      <c r="AF124" s="59"/>
      <c r="AG124" s="62"/>
      <c r="AH124" s="60"/>
      <c r="AI124" s="6" t="str">
        <f t="shared" si="188"/>
        <v/>
      </c>
      <c r="AJ124" s="59"/>
      <c r="AK124" s="6" t="str">
        <f t="shared" si="189"/>
        <v/>
      </c>
      <c r="AL124" s="59"/>
      <c r="AM124" s="63"/>
      <c r="AN124" s="60">
        <v>1</v>
      </c>
      <c r="AO124" s="6">
        <f t="shared" si="190"/>
        <v>14</v>
      </c>
      <c r="AP124" s="61">
        <v>1</v>
      </c>
      <c r="AQ124" s="6">
        <f t="shared" si="191"/>
        <v>14</v>
      </c>
      <c r="AR124" s="61">
        <v>2</v>
      </c>
      <c r="AS124" s="64" t="s">
        <v>84</v>
      </c>
      <c r="AT124" s="59"/>
      <c r="AU124" s="6" t="str">
        <f t="shared" si="192"/>
        <v/>
      </c>
      <c r="AV124" s="59"/>
      <c r="AW124" s="6" t="str">
        <f t="shared" si="193"/>
        <v/>
      </c>
      <c r="AX124" s="59"/>
      <c r="AY124" s="59"/>
      <c r="AZ124" s="290"/>
      <c r="BA124" s="291"/>
      <c r="BB124" s="291"/>
      <c r="BC124" s="292"/>
      <c r="BD124" s="288"/>
      <c r="BE124" s="289"/>
      <c r="BF124" s="279" t="s">
        <v>437</v>
      </c>
      <c r="BG124" s="433" t="s">
        <v>344</v>
      </c>
    </row>
    <row r="125" spans="1:59" s="28" customFormat="1" ht="16.5">
      <c r="A125" s="218" t="s">
        <v>338</v>
      </c>
      <c r="B125" s="253" t="s">
        <v>19</v>
      </c>
      <c r="C125" s="259" t="s">
        <v>139</v>
      </c>
      <c r="D125" s="244"/>
      <c r="E125" s="6" t="str">
        <f t="shared" si="178"/>
        <v/>
      </c>
      <c r="F125" s="113"/>
      <c r="G125" s="6" t="str">
        <f t="shared" si="179"/>
        <v/>
      </c>
      <c r="H125" s="113"/>
      <c r="I125" s="114"/>
      <c r="J125" s="60"/>
      <c r="K125" s="6"/>
      <c r="L125" s="59"/>
      <c r="M125" s="6" t="str">
        <f t="shared" si="181"/>
        <v/>
      </c>
      <c r="N125" s="59"/>
      <c r="O125" s="63"/>
      <c r="P125" s="59"/>
      <c r="Q125" s="6" t="str">
        <f t="shared" si="182"/>
        <v/>
      </c>
      <c r="R125" s="59"/>
      <c r="S125" s="6"/>
      <c r="T125" s="59"/>
      <c r="U125" s="62"/>
      <c r="V125" s="60"/>
      <c r="W125" s="6"/>
      <c r="X125" s="59"/>
      <c r="Y125" s="6"/>
      <c r="Z125" s="59"/>
      <c r="AA125" s="63"/>
      <c r="AB125" s="59"/>
      <c r="AC125" s="6" t="str">
        <f t="shared" si="186"/>
        <v/>
      </c>
      <c r="AD125" s="59"/>
      <c r="AE125" s="6" t="str">
        <f t="shared" si="187"/>
        <v/>
      </c>
      <c r="AF125" s="59"/>
      <c r="AG125" s="62"/>
      <c r="AH125" s="60"/>
      <c r="AI125" s="6" t="str">
        <f t="shared" si="188"/>
        <v/>
      </c>
      <c r="AJ125" s="59"/>
      <c r="AK125" s="6" t="str">
        <f t="shared" si="189"/>
        <v/>
      </c>
      <c r="AL125" s="59"/>
      <c r="AM125" s="63"/>
      <c r="AN125" s="60">
        <v>1</v>
      </c>
      <c r="AO125" s="6">
        <f t="shared" si="190"/>
        <v>14</v>
      </c>
      <c r="AP125" s="61">
        <v>1</v>
      </c>
      <c r="AQ125" s="6">
        <f t="shared" si="191"/>
        <v>14</v>
      </c>
      <c r="AR125" s="61">
        <v>2</v>
      </c>
      <c r="AS125" s="64" t="s">
        <v>84</v>
      </c>
      <c r="AT125" s="59"/>
      <c r="AU125" s="6" t="str">
        <f t="shared" si="192"/>
        <v/>
      </c>
      <c r="AV125" s="59"/>
      <c r="AW125" s="6" t="str">
        <f t="shared" si="193"/>
        <v/>
      </c>
      <c r="AX125" s="59"/>
      <c r="AY125" s="59"/>
      <c r="AZ125" s="290"/>
      <c r="BA125" s="291"/>
      <c r="BB125" s="291"/>
      <c r="BC125" s="292"/>
      <c r="BD125" s="288"/>
      <c r="BE125" s="289"/>
      <c r="BF125" s="279" t="s">
        <v>437</v>
      </c>
      <c r="BG125" s="433" t="s">
        <v>344</v>
      </c>
    </row>
    <row r="126" spans="1:59" s="28" customFormat="1" ht="15.75" customHeight="1">
      <c r="A126" s="218" t="s">
        <v>585</v>
      </c>
      <c r="B126" s="65" t="s">
        <v>19</v>
      </c>
      <c r="C126" s="259" t="s">
        <v>405</v>
      </c>
      <c r="D126" s="244"/>
      <c r="E126" s="6" t="str">
        <f t="shared" si="178"/>
        <v/>
      </c>
      <c r="F126" s="113"/>
      <c r="G126" s="6" t="str">
        <f t="shared" si="179"/>
        <v/>
      </c>
      <c r="H126" s="113"/>
      <c r="I126" s="114"/>
      <c r="J126" s="60"/>
      <c r="K126" s="6" t="str">
        <f t="shared" si="180"/>
        <v/>
      </c>
      <c r="L126" s="59"/>
      <c r="M126" s="6" t="str">
        <f t="shared" si="181"/>
        <v/>
      </c>
      <c r="N126" s="59"/>
      <c r="O126" s="63"/>
      <c r="P126" s="59"/>
      <c r="Q126" s="6" t="str">
        <f t="shared" si="182"/>
        <v/>
      </c>
      <c r="R126" s="59"/>
      <c r="S126" s="6" t="str">
        <f t="shared" si="183"/>
        <v/>
      </c>
      <c r="T126" s="59"/>
      <c r="U126" s="62"/>
      <c r="V126" s="60"/>
      <c r="W126" s="6" t="str">
        <f t="shared" si="184"/>
        <v/>
      </c>
      <c r="X126" s="59"/>
      <c r="Y126" s="6" t="str">
        <f t="shared" si="185"/>
        <v/>
      </c>
      <c r="Z126" s="59"/>
      <c r="AA126" s="63"/>
      <c r="AB126" s="59"/>
      <c r="AC126" s="6" t="str">
        <f t="shared" si="186"/>
        <v/>
      </c>
      <c r="AD126" s="59"/>
      <c r="AE126" s="6" t="str">
        <f t="shared" si="187"/>
        <v/>
      </c>
      <c r="AF126" s="59"/>
      <c r="AG126" s="62"/>
      <c r="AH126" s="60"/>
      <c r="AI126" s="6" t="str">
        <f t="shared" si="188"/>
        <v/>
      </c>
      <c r="AJ126" s="59"/>
      <c r="AK126" s="6" t="str">
        <f t="shared" si="189"/>
        <v/>
      </c>
      <c r="AL126" s="59"/>
      <c r="AM126" s="63"/>
      <c r="AN126" s="60"/>
      <c r="AO126" s="6" t="str">
        <f t="shared" si="190"/>
        <v/>
      </c>
      <c r="AP126" s="61"/>
      <c r="AQ126" s="6" t="str">
        <f t="shared" si="191"/>
        <v/>
      </c>
      <c r="AR126" s="61"/>
      <c r="AS126" s="64"/>
      <c r="AT126" s="59">
        <v>1</v>
      </c>
      <c r="AU126" s="6">
        <f t="shared" si="192"/>
        <v>14</v>
      </c>
      <c r="AV126" s="59">
        <v>1</v>
      </c>
      <c r="AW126" s="6">
        <f t="shared" si="193"/>
        <v>14</v>
      </c>
      <c r="AX126" s="59">
        <v>2</v>
      </c>
      <c r="AY126" s="59" t="s">
        <v>84</v>
      </c>
      <c r="AZ126" s="469"/>
      <c r="BA126" s="470"/>
      <c r="BB126" s="470"/>
      <c r="BC126" s="471"/>
      <c r="BD126" s="443"/>
      <c r="BE126" s="444"/>
      <c r="BF126" s="279" t="s">
        <v>434</v>
      </c>
      <c r="BG126" s="433" t="s">
        <v>433</v>
      </c>
    </row>
    <row r="127" spans="1:59" s="28" customFormat="1" ht="15.75" customHeight="1">
      <c r="A127" s="218" t="s">
        <v>287</v>
      </c>
      <c r="B127" s="65" t="s">
        <v>19</v>
      </c>
      <c r="C127" s="259" t="s">
        <v>567</v>
      </c>
      <c r="D127" s="244"/>
      <c r="E127" s="6" t="str">
        <f t="shared" si="178"/>
        <v/>
      </c>
      <c r="F127" s="113"/>
      <c r="G127" s="6" t="str">
        <f t="shared" si="179"/>
        <v/>
      </c>
      <c r="H127" s="113"/>
      <c r="I127" s="114"/>
      <c r="J127" s="60"/>
      <c r="K127" s="6" t="str">
        <f t="shared" si="180"/>
        <v/>
      </c>
      <c r="L127" s="59"/>
      <c r="M127" s="6" t="str">
        <f t="shared" si="181"/>
        <v/>
      </c>
      <c r="N127" s="59"/>
      <c r="O127" s="63"/>
      <c r="P127" s="59"/>
      <c r="Q127" s="6" t="str">
        <f t="shared" si="182"/>
        <v/>
      </c>
      <c r="R127" s="59"/>
      <c r="S127" s="6" t="str">
        <f t="shared" si="183"/>
        <v/>
      </c>
      <c r="T127" s="59"/>
      <c r="U127" s="62"/>
      <c r="V127" s="60"/>
      <c r="W127" s="6" t="str">
        <f t="shared" si="184"/>
        <v/>
      </c>
      <c r="X127" s="59"/>
      <c r="Y127" s="6" t="str">
        <f t="shared" si="185"/>
        <v/>
      </c>
      <c r="Z127" s="59"/>
      <c r="AA127" s="63"/>
      <c r="AB127" s="59"/>
      <c r="AC127" s="6" t="str">
        <f t="shared" si="186"/>
        <v/>
      </c>
      <c r="AD127" s="59"/>
      <c r="AE127" s="6" t="str">
        <f t="shared" si="187"/>
        <v/>
      </c>
      <c r="AF127" s="59"/>
      <c r="AG127" s="62"/>
      <c r="AH127" s="60"/>
      <c r="AI127" s="6" t="str">
        <f t="shared" si="188"/>
        <v/>
      </c>
      <c r="AJ127" s="59"/>
      <c r="AK127" s="6" t="str">
        <f t="shared" si="189"/>
        <v/>
      </c>
      <c r="AL127" s="59"/>
      <c r="AM127" s="63"/>
      <c r="AN127" s="60"/>
      <c r="AO127" s="6" t="str">
        <f t="shared" si="190"/>
        <v/>
      </c>
      <c r="AP127" s="61"/>
      <c r="AQ127" s="6" t="str">
        <f t="shared" si="191"/>
        <v/>
      </c>
      <c r="AR127" s="61"/>
      <c r="AS127" s="64"/>
      <c r="AT127" s="59"/>
      <c r="AU127" s="6" t="str">
        <f t="shared" si="192"/>
        <v/>
      </c>
      <c r="AV127" s="59">
        <v>2</v>
      </c>
      <c r="AW127" s="6">
        <f t="shared" si="193"/>
        <v>28</v>
      </c>
      <c r="AX127" s="59">
        <v>2</v>
      </c>
      <c r="AY127" s="59" t="s">
        <v>75</v>
      </c>
      <c r="AZ127" s="469"/>
      <c r="BA127" s="470"/>
      <c r="BB127" s="470"/>
      <c r="BC127" s="471"/>
      <c r="BD127" s="443"/>
      <c r="BE127" s="444"/>
      <c r="BF127" s="279" t="s">
        <v>437</v>
      </c>
      <c r="BG127" s="434" t="s">
        <v>468</v>
      </c>
    </row>
    <row r="128" spans="1:59" s="28" customFormat="1" ht="15.75" customHeight="1">
      <c r="A128" s="218" t="s">
        <v>387</v>
      </c>
      <c r="B128" s="65" t="s">
        <v>19</v>
      </c>
      <c r="C128" s="259" t="s">
        <v>171</v>
      </c>
      <c r="D128" s="244"/>
      <c r="E128" s="6" t="str">
        <f t="shared" si="178"/>
        <v/>
      </c>
      <c r="F128" s="113"/>
      <c r="G128" s="6" t="str">
        <f t="shared" si="179"/>
        <v/>
      </c>
      <c r="H128" s="113"/>
      <c r="I128" s="114"/>
      <c r="J128" s="60"/>
      <c r="K128" s="6" t="str">
        <f t="shared" si="180"/>
        <v/>
      </c>
      <c r="L128" s="59"/>
      <c r="M128" s="6" t="str">
        <f t="shared" si="181"/>
        <v/>
      </c>
      <c r="N128" s="59"/>
      <c r="O128" s="63"/>
      <c r="P128" s="59"/>
      <c r="Q128" s="6" t="str">
        <f t="shared" si="182"/>
        <v/>
      </c>
      <c r="R128" s="59"/>
      <c r="S128" s="6" t="str">
        <f t="shared" si="183"/>
        <v/>
      </c>
      <c r="T128" s="59"/>
      <c r="U128" s="62"/>
      <c r="V128" s="60"/>
      <c r="W128" s="6" t="str">
        <f t="shared" si="184"/>
        <v/>
      </c>
      <c r="X128" s="59"/>
      <c r="Y128" s="6" t="str">
        <f t="shared" si="185"/>
        <v/>
      </c>
      <c r="Z128" s="59"/>
      <c r="AA128" s="63"/>
      <c r="AB128" s="59"/>
      <c r="AC128" s="6" t="str">
        <f t="shared" si="186"/>
        <v/>
      </c>
      <c r="AD128" s="59"/>
      <c r="AE128" s="6" t="str">
        <f t="shared" si="187"/>
        <v/>
      </c>
      <c r="AF128" s="59"/>
      <c r="AG128" s="62"/>
      <c r="AH128" s="60"/>
      <c r="AI128" s="6" t="str">
        <f t="shared" si="188"/>
        <v/>
      </c>
      <c r="AJ128" s="59"/>
      <c r="AK128" s="6" t="str">
        <f t="shared" si="189"/>
        <v/>
      </c>
      <c r="AL128" s="59"/>
      <c r="AM128" s="63"/>
      <c r="AN128" s="60"/>
      <c r="AO128" s="6" t="str">
        <f t="shared" si="190"/>
        <v/>
      </c>
      <c r="AP128" s="61"/>
      <c r="AQ128" s="6" t="str">
        <f t="shared" si="191"/>
        <v/>
      </c>
      <c r="AR128" s="61"/>
      <c r="AS128" s="64"/>
      <c r="AT128" s="59">
        <v>1</v>
      </c>
      <c r="AU128" s="6">
        <f t="shared" si="192"/>
        <v>14</v>
      </c>
      <c r="AV128" s="59">
        <v>1</v>
      </c>
      <c r="AW128" s="6">
        <f t="shared" si="193"/>
        <v>14</v>
      </c>
      <c r="AX128" s="59">
        <v>2</v>
      </c>
      <c r="AY128" s="59" t="s">
        <v>84</v>
      </c>
      <c r="AZ128" s="469"/>
      <c r="BA128" s="470"/>
      <c r="BB128" s="470"/>
      <c r="BC128" s="471"/>
      <c r="BD128" s="443"/>
      <c r="BE128" s="444"/>
      <c r="BF128" s="279" t="s">
        <v>437</v>
      </c>
      <c r="BG128" s="435" t="s">
        <v>448</v>
      </c>
    </row>
    <row r="129" spans="1:59" s="28" customFormat="1" ht="15.75" customHeight="1">
      <c r="A129" s="218" t="s">
        <v>408</v>
      </c>
      <c r="B129" s="65" t="s">
        <v>19</v>
      </c>
      <c r="C129" s="259" t="s">
        <v>361</v>
      </c>
      <c r="D129" s="244"/>
      <c r="E129" s="6" t="str">
        <f t="shared" si="178"/>
        <v/>
      </c>
      <c r="F129" s="113"/>
      <c r="G129" s="6" t="str">
        <f t="shared" si="179"/>
        <v/>
      </c>
      <c r="H129" s="113"/>
      <c r="I129" s="114"/>
      <c r="J129" s="60"/>
      <c r="K129" s="6" t="str">
        <f t="shared" si="180"/>
        <v/>
      </c>
      <c r="L129" s="59"/>
      <c r="M129" s="6" t="str">
        <f t="shared" si="181"/>
        <v/>
      </c>
      <c r="N129" s="59"/>
      <c r="O129" s="63"/>
      <c r="P129" s="59"/>
      <c r="Q129" s="6" t="str">
        <f t="shared" si="182"/>
        <v/>
      </c>
      <c r="R129" s="59"/>
      <c r="S129" s="6" t="str">
        <f t="shared" si="183"/>
        <v/>
      </c>
      <c r="T129" s="59"/>
      <c r="U129" s="62"/>
      <c r="V129" s="60"/>
      <c r="W129" s="6" t="str">
        <f t="shared" si="184"/>
        <v/>
      </c>
      <c r="X129" s="59"/>
      <c r="Y129" s="6" t="str">
        <f t="shared" si="185"/>
        <v/>
      </c>
      <c r="Z129" s="59"/>
      <c r="AA129" s="63"/>
      <c r="AB129" s="59"/>
      <c r="AC129" s="6" t="str">
        <f t="shared" si="186"/>
        <v/>
      </c>
      <c r="AD129" s="59"/>
      <c r="AE129" s="6" t="str">
        <f t="shared" si="187"/>
        <v/>
      </c>
      <c r="AF129" s="59"/>
      <c r="AG129" s="62"/>
      <c r="AH129" s="60"/>
      <c r="AI129" s="6" t="str">
        <f t="shared" si="188"/>
        <v/>
      </c>
      <c r="AJ129" s="59"/>
      <c r="AK129" s="6" t="str">
        <f t="shared" si="189"/>
        <v/>
      </c>
      <c r="AL129" s="59"/>
      <c r="AM129" s="63"/>
      <c r="AN129" s="60"/>
      <c r="AO129" s="6" t="str">
        <f t="shared" si="190"/>
        <v/>
      </c>
      <c r="AP129" s="61"/>
      <c r="AQ129" s="6" t="str">
        <f t="shared" si="191"/>
        <v/>
      </c>
      <c r="AR129" s="61"/>
      <c r="AS129" s="64"/>
      <c r="AT129" s="59">
        <v>1</v>
      </c>
      <c r="AU129" s="6">
        <f t="shared" si="192"/>
        <v>14</v>
      </c>
      <c r="AV129" s="59">
        <v>1</v>
      </c>
      <c r="AW129" s="6">
        <f t="shared" si="193"/>
        <v>14</v>
      </c>
      <c r="AX129" s="59">
        <v>2</v>
      </c>
      <c r="AY129" s="59" t="s">
        <v>84</v>
      </c>
      <c r="AZ129" s="290"/>
      <c r="BA129" s="291"/>
      <c r="BB129" s="291"/>
      <c r="BC129" s="292"/>
      <c r="BD129" s="288"/>
      <c r="BE129" s="289"/>
      <c r="BF129" s="279" t="s">
        <v>437</v>
      </c>
      <c r="BG129" s="433" t="s">
        <v>489</v>
      </c>
    </row>
    <row r="130" spans="1:59" s="28" customFormat="1" ht="15.75" customHeight="1">
      <c r="A130" s="218" t="s">
        <v>237</v>
      </c>
      <c r="B130" s="65" t="s">
        <v>19</v>
      </c>
      <c r="C130" s="259" t="s">
        <v>238</v>
      </c>
      <c r="D130" s="244"/>
      <c r="E130" s="6" t="str">
        <f t="shared" si="178"/>
        <v/>
      </c>
      <c r="F130" s="113"/>
      <c r="G130" s="6" t="str">
        <f t="shared" si="179"/>
        <v/>
      </c>
      <c r="H130" s="113"/>
      <c r="I130" s="114"/>
      <c r="J130" s="60"/>
      <c r="K130" s="6" t="str">
        <f t="shared" si="180"/>
        <v/>
      </c>
      <c r="L130" s="59"/>
      <c r="M130" s="6" t="str">
        <f t="shared" si="181"/>
        <v/>
      </c>
      <c r="N130" s="59"/>
      <c r="O130" s="63"/>
      <c r="P130" s="59"/>
      <c r="Q130" s="6" t="str">
        <f t="shared" si="182"/>
        <v/>
      </c>
      <c r="R130" s="59"/>
      <c r="S130" s="6" t="str">
        <f t="shared" si="183"/>
        <v/>
      </c>
      <c r="T130" s="59"/>
      <c r="U130" s="62"/>
      <c r="V130" s="60"/>
      <c r="W130" s="6" t="str">
        <f t="shared" si="184"/>
        <v/>
      </c>
      <c r="X130" s="59"/>
      <c r="Y130" s="6" t="str">
        <f t="shared" si="185"/>
        <v/>
      </c>
      <c r="Z130" s="59"/>
      <c r="AA130" s="63"/>
      <c r="AB130" s="59"/>
      <c r="AC130" s="6" t="str">
        <f t="shared" si="186"/>
        <v/>
      </c>
      <c r="AD130" s="59"/>
      <c r="AE130" s="6" t="str">
        <f t="shared" si="187"/>
        <v/>
      </c>
      <c r="AF130" s="59"/>
      <c r="AG130" s="62"/>
      <c r="AH130" s="60"/>
      <c r="AI130" s="6" t="str">
        <f t="shared" si="188"/>
        <v/>
      </c>
      <c r="AJ130" s="59"/>
      <c r="AK130" s="6" t="str">
        <f t="shared" si="189"/>
        <v/>
      </c>
      <c r="AL130" s="59"/>
      <c r="AM130" s="63"/>
      <c r="AN130" s="60"/>
      <c r="AO130" s="6" t="str">
        <f t="shared" si="190"/>
        <v/>
      </c>
      <c r="AP130" s="61"/>
      <c r="AQ130" s="6" t="str">
        <f t="shared" si="191"/>
        <v/>
      </c>
      <c r="AR130" s="61"/>
      <c r="AS130" s="64"/>
      <c r="AT130" s="59">
        <v>1</v>
      </c>
      <c r="AU130" s="6">
        <f t="shared" si="192"/>
        <v>14</v>
      </c>
      <c r="AV130" s="59">
        <v>1</v>
      </c>
      <c r="AW130" s="6">
        <f t="shared" si="193"/>
        <v>14</v>
      </c>
      <c r="AX130" s="59">
        <v>2</v>
      </c>
      <c r="AY130" s="59" t="s">
        <v>84</v>
      </c>
      <c r="AZ130" s="290"/>
      <c r="BA130" s="291"/>
      <c r="BB130" s="291"/>
      <c r="BC130" s="292"/>
      <c r="BD130" s="288"/>
      <c r="BE130" s="289"/>
      <c r="BF130" s="279" t="s">
        <v>437</v>
      </c>
      <c r="BG130" s="433" t="s">
        <v>205</v>
      </c>
    </row>
    <row r="131" spans="1:59" s="28" customFormat="1" ht="15.75" customHeight="1">
      <c r="A131" s="218" t="s">
        <v>337</v>
      </c>
      <c r="B131" s="65" t="s">
        <v>19</v>
      </c>
      <c r="C131" s="259" t="s">
        <v>138</v>
      </c>
      <c r="D131" s="244"/>
      <c r="E131" s="6" t="str">
        <f t="shared" si="178"/>
        <v/>
      </c>
      <c r="F131" s="113"/>
      <c r="G131" s="6" t="str">
        <f t="shared" si="179"/>
        <v/>
      </c>
      <c r="H131" s="113"/>
      <c r="I131" s="114"/>
      <c r="J131" s="60"/>
      <c r="K131" s="6" t="str">
        <f t="shared" si="180"/>
        <v/>
      </c>
      <c r="L131" s="59"/>
      <c r="M131" s="6" t="str">
        <f t="shared" si="181"/>
        <v/>
      </c>
      <c r="N131" s="59"/>
      <c r="O131" s="63"/>
      <c r="P131" s="59"/>
      <c r="Q131" s="6" t="str">
        <f t="shared" si="182"/>
        <v/>
      </c>
      <c r="R131" s="59"/>
      <c r="S131" s="6" t="str">
        <f t="shared" si="183"/>
        <v/>
      </c>
      <c r="T131" s="59"/>
      <c r="U131" s="62"/>
      <c r="V131" s="60"/>
      <c r="W131" s="6" t="str">
        <f t="shared" si="184"/>
        <v/>
      </c>
      <c r="X131" s="59"/>
      <c r="Y131" s="6" t="str">
        <f t="shared" si="185"/>
        <v/>
      </c>
      <c r="Z131" s="59"/>
      <c r="AA131" s="63"/>
      <c r="AB131" s="59"/>
      <c r="AC131" s="6" t="str">
        <f t="shared" si="186"/>
        <v/>
      </c>
      <c r="AD131" s="59"/>
      <c r="AE131" s="6" t="str">
        <f>IF(AD131*14=0,"",AD131*14)</f>
        <v/>
      </c>
      <c r="AF131" s="59"/>
      <c r="AG131" s="62"/>
      <c r="AH131" s="60"/>
      <c r="AI131" s="6" t="str">
        <f t="shared" si="188"/>
        <v/>
      </c>
      <c r="AJ131" s="59"/>
      <c r="AK131" s="6" t="str">
        <f t="shared" si="189"/>
        <v/>
      </c>
      <c r="AL131" s="59"/>
      <c r="AM131" s="63"/>
      <c r="AN131" s="60"/>
      <c r="AO131" s="6" t="str">
        <f t="shared" si="190"/>
        <v/>
      </c>
      <c r="AP131" s="61"/>
      <c r="AQ131" s="6" t="str">
        <f>IF(AP131*14=0,"",AP131*14)</f>
        <v/>
      </c>
      <c r="AR131" s="61"/>
      <c r="AS131" s="64"/>
      <c r="AT131" s="59">
        <v>1</v>
      </c>
      <c r="AU131" s="6">
        <f t="shared" si="192"/>
        <v>14</v>
      </c>
      <c r="AV131" s="59">
        <v>1</v>
      </c>
      <c r="AW131" s="6">
        <f t="shared" si="193"/>
        <v>14</v>
      </c>
      <c r="AX131" s="59">
        <v>2</v>
      </c>
      <c r="AY131" s="59" t="s">
        <v>84</v>
      </c>
      <c r="AZ131" s="290"/>
      <c r="BA131" s="291"/>
      <c r="BB131" s="291"/>
      <c r="BC131" s="292"/>
      <c r="BD131" s="288"/>
      <c r="BE131" s="289"/>
      <c r="BF131" s="279" t="s">
        <v>437</v>
      </c>
      <c r="BG131" s="435" t="s">
        <v>346</v>
      </c>
    </row>
    <row r="132" spans="1:59" s="28" customFormat="1" ht="15.75" customHeight="1">
      <c r="A132" s="282" t="s">
        <v>225</v>
      </c>
      <c r="B132" s="65" t="s">
        <v>19</v>
      </c>
      <c r="C132" s="259" t="s">
        <v>226</v>
      </c>
      <c r="D132" s="244"/>
      <c r="E132" s="6" t="str">
        <f t="shared" si="178"/>
        <v/>
      </c>
      <c r="F132" s="113"/>
      <c r="G132" s="6" t="str">
        <f t="shared" si="179"/>
        <v/>
      </c>
      <c r="H132" s="113"/>
      <c r="I132" s="114"/>
      <c r="J132" s="60">
        <v>1</v>
      </c>
      <c r="K132" s="6">
        <f t="shared" si="180"/>
        <v>14</v>
      </c>
      <c r="L132" s="59">
        <v>1</v>
      </c>
      <c r="M132" s="6">
        <f t="shared" si="181"/>
        <v>14</v>
      </c>
      <c r="N132" s="59">
        <v>2</v>
      </c>
      <c r="O132" s="63" t="s">
        <v>84</v>
      </c>
      <c r="P132" s="59"/>
      <c r="Q132" s="6" t="str">
        <f t="shared" si="182"/>
        <v/>
      </c>
      <c r="R132" s="59"/>
      <c r="S132" s="6" t="str">
        <f t="shared" si="183"/>
        <v/>
      </c>
      <c r="T132" s="59"/>
      <c r="U132" s="62"/>
      <c r="V132" s="60"/>
      <c r="W132" s="6" t="str">
        <f t="shared" si="184"/>
        <v/>
      </c>
      <c r="X132" s="59"/>
      <c r="Y132" s="6" t="str">
        <f t="shared" si="185"/>
        <v/>
      </c>
      <c r="Z132" s="59"/>
      <c r="AA132" s="63"/>
      <c r="AB132" s="59"/>
      <c r="AC132" s="6" t="str">
        <f t="shared" si="186"/>
        <v/>
      </c>
      <c r="AD132" s="59"/>
      <c r="AE132" s="6" t="str">
        <f t="shared" ref="AE132:AE141" si="195">IF(AD132*14=0,"",AD132*14)</f>
        <v/>
      </c>
      <c r="AF132" s="59"/>
      <c r="AG132" s="62"/>
      <c r="AH132" s="60"/>
      <c r="AI132" s="6" t="str">
        <f t="shared" si="188"/>
        <v/>
      </c>
      <c r="AJ132" s="59"/>
      <c r="AK132" s="6" t="str">
        <f t="shared" si="189"/>
        <v/>
      </c>
      <c r="AL132" s="59"/>
      <c r="AM132" s="63"/>
      <c r="AN132" s="60"/>
      <c r="AO132" s="6" t="str">
        <f t="shared" si="190"/>
        <v/>
      </c>
      <c r="AP132" s="61"/>
      <c r="AQ132" s="6" t="str">
        <f t="shared" ref="AQ132:AQ141" si="196">IF(AP132*14=0,"",AP132*14)</f>
        <v/>
      </c>
      <c r="AR132" s="61"/>
      <c r="AS132" s="64"/>
      <c r="AT132" s="59"/>
      <c r="AU132" s="6" t="str">
        <f t="shared" si="192"/>
        <v/>
      </c>
      <c r="AV132" s="59"/>
      <c r="AW132" s="6" t="str">
        <f t="shared" si="193"/>
        <v/>
      </c>
      <c r="AX132" s="59"/>
      <c r="AY132" s="59"/>
      <c r="AZ132" s="300"/>
      <c r="BA132" s="301"/>
      <c r="BB132" s="301"/>
      <c r="BC132" s="302"/>
      <c r="BD132" s="298"/>
      <c r="BE132" s="299"/>
      <c r="BF132" s="279" t="s">
        <v>437</v>
      </c>
      <c r="BG132" s="433" t="s">
        <v>205</v>
      </c>
    </row>
    <row r="133" spans="1:59" s="28" customFormat="1" ht="15.75" customHeight="1">
      <c r="A133" s="282" t="s">
        <v>227</v>
      </c>
      <c r="B133" s="305" t="s">
        <v>19</v>
      </c>
      <c r="C133" s="259" t="s">
        <v>228</v>
      </c>
      <c r="D133" s="244"/>
      <c r="E133" s="6" t="str">
        <f t="shared" si="178"/>
        <v/>
      </c>
      <c r="F133" s="113"/>
      <c r="G133" s="6" t="str">
        <f t="shared" si="179"/>
        <v/>
      </c>
      <c r="H133" s="113"/>
      <c r="I133" s="114"/>
      <c r="J133" s="60">
        <v>1</v>
      </c>
      <c r="K133" s="6">
        <f t="shared" si="180"/>
        <v>14</v>
      </c>
      <c r="L133" s="59">
        <v>1</v>
      </c>
      <c r="M133" s="6">
        <f t="shared" si="181"/>
        <v>14</v>
      </c>
      <c r="N133" s="59">
        <v>2</v>
      </c>
      <c r="O133" s="63" t="s">
        <v>84</v>
      </c>
      <c r="P133" s="59"/>
      <c r="Q133" s="6" t="str">
        <f t="shared" si="182"/>
        <v/>
      </c>
      <c r="R133" s="59"/>
      <c r="S133" s="6" t="str">
        <f t="shared" si="183"/>
        <v/>
      </c>
      <c r="T133" s="59"/>
      <c r="U133" s="62"/>
      <c r="V133" s="60"/>
      <c r="W133" s="6" t="str">
        <f t="shared" si="184"/>
        <v/>
      </c>
      <c r="X133" s="59"/>
      <c r="Y133" s="6" t="str">
        <f t="shared" si="185"/>
        <v/>
      </c>
      <c r="Z133" s="59"/>
      <c r="AA133" s="63"/>
      <c r="AB133" s="59"/>
      <c r="AC133" s="6" t="str">
        <f t="shared" si="186"/>
        <v/>
      </c>
      <c r="AD133" s="59"/>
      <c r="AE133" s="6" t="str">
        <f t="shared" si="195"/>
        <v/>
      </c>
      <c r="AF133" s="59"/>
      <c r="AG133" s="62"/>
      <c r="AH133" s="60"/>
      <c r="AI133" s="6" t="str">
        <f t="shared" si="188"/>
        <v/>
      </c>
      <c r="AJ133" s="59"/>
      <c r="AK133" s="6" t="str">
        <f t="shared" si="189"/>
        <v/>
      </c>
      <c r="AL133" s="59"/>
      <c r="AM133" s="63"/>
      <c r="AN133" s="60"/>
      <c r="AO133" s="6" t="str">
        <f t="shared" si="190"/>
        <v/>
      </c>
      <c r="AP133" s="61"/>
      <c r="AQ133" s="6" t="str">
        <f t="shared" si="196"/>
        <v/>
      </c>
      <c r="AR133" s="61"/>
      <c r="AS133" s="64"/>
      <c r="AT133" s="59"/>
      <c r="AU133" s="6" t="str">
        <f t="shared" si="192"/>
        <v/>
      </c>
      <c r="AV133" s="59"/>
      <c r="AW133" s="6" t="str">
        <f t="shared" si="193"/>
        <v/>
      </c>
      <c r="AX133" s="59"/>
      <c r="AY133" s="59"/>
      <c r="AZ133" s="300"/>
      <c r="BA133" s="301"/>
      <c r="BB133" s="301"/>
      <c r="BC133" s="302"/>
      <c r="BD133" s="298"/>
      <c r="BE133" s="299"/>
      <c r="BF133" s="279" t="s">
        <v>437</v>
      </c>
      <c r="BG133" s="433" t="s">
        <v>205</v>
      </c>
    </row>
    <row r="134" spans="1:59" s="28" customFormat="1" ht="15.75" customHeight="1">
      <c r="A134" s="282" t="s">
        <v>229</v>
      </c>
      <c r="B134" s="305" t="s">
        <v>19</v>
      </c>
      <c r="C134" s="259" t="s">
        <v>230</v>
      </c>
      <c r="D134" s="244"/>
      <c r="E134" s="6" t="str">
        <f t="shared" si="178"/>
        <v/>
      </c>
      <c r="F134" s="113"/>
      <c r="G134" s="6" t="str">
        <f t="shared" si="179"/>
        <v/>
      </c>
      <c r="H134" s="113"/>
      <c r="I134" s="114"/>
      <c r="J134" s="60">
        <v>1</v>
      </c>
      <c r="K134" s="6">
        <f t="shared" si="180"/>
        <v>14</v>
      </c>
      <c r="L134" s="59">
        <v>1</v>
      </c>
      <c r="M134" s="6">
        <f t="shared" si="181"/>
        <v>14</v>
      </c>
      <c r="N134" s="59">
        <v>2</v>
      </c>
      <c r="O134" s="63" t="s">
        <v>84</v>
      </c>
      <c r="P134" s="59"/>
      <c r="Q134" s="6" t="str">
        <f t="shared" si="182"/>
        <v/>
      </c>
      <c r="R134" s="59"/>
      <c r="S134" s="6" t="str">
        <f t="shared" si="183"/>
        <v/>
      </c>
      <c r="T134" s="59"/>
      <c r="U134" s="62"/>
      <c r="V134" s="60"/>
      <c r="W134" s="6" t="str">
        <f t="shared" si="184"/>
        <v/>
      </c>
      <c r="X134" s="59"/>
      <c r="Y134" s="6" t="str">
        <f t="shared" si="185"/>
        <v/>
      </c>
      <c r="Z134" s="59"/>
      <c r="AA134" s="63"/>
      <c r="AB134" s="59"/>
      <c r="AC134" s="6" t="str">
        <f t="shared" si="186"/>
        <v/>
      </c>
      <c r="AD134" s="59"/>
      <c r="AE134" s="6" t="str">
        <f t="shared" si="195"/>
        <v/>
      </c>
      <c r="AF134" s="59"/>
      <c r="AG134" s="62"/>
      <c r="AH134" s="60"/>
      <c r="AI134" s="6" t="str">
        <f t="shared" si="188"/>
        <v/>
      </c>
      <c r="AJ134" s="59"/>
      <c r="AK134" s="6" t="str">
        <f t="shared" si="189"/>
        <v/>
      </c>
      <c r="AL134" s="59"/>
      <c r="AM134" s="63"/>
      <c r="AN134" s="60"/>
      <c r="AO134" s="6" t="str">
        <f t="shared" si="190"/>
        <v/>
      </c>
      <c r="AP134" s="61"/>
      <c r="AQ134" s="6" t="str">
        <f t="shared" si="196"/>
        <v/>
      </c>
      <c r="AR134" s="61"/>
      <c r="AS134" s="64"/>
      <c r="AT134" s="59"/>
      <c r="AU134" s="6" t="str">
        <f t="shared" si="192"/>
        <v/>
      </c>
      <c r="AV134" s="59"/>
      <c r="AW134" s="6" t="str">
        <f t="shared" si="193"/>
        <v/>
      </c>
      <c r="AX134" s="59"/>
      <c r="AY134" s="59"/>
      <c r="AZ134" s="300"/>
      <c r="BA134" s="301"/>
      <c r="BB134" s="301"/>
      <c r="BC134" s="302"/>
      <c r="BD134" s="298"/>
      <c r="BE134" s="299"/>
      <c r="BF134" s="279" t="s">
        <v>437</v>
      </c>
      <c r="BG134" s="433" t="s">
        <v>205</v>
      </c>
    </row>
    <row r="135" spans="1:59" s="28" customFormat="1" ht="15.75" customHeight="1">
      <c r="A135" s="282" t="s">
        <v>231</v>
      </c>
      <c r="B135" s="305" t="s">
        <v>19</v>
      </c>
      <c r="C135" s="259" t="s">
        <v>232</v>
      </c>
      <c r="D135" s="244"/>
      <c r="E135" s="6" t="str">
        <f t="shared" si="178"/>
        <v/>
      </c>
      <c r="F135" s="113"/>
      <c r="G135" s="6" t="str">
        <f t="shared" si="179"/>
        <v/>
      </c>
      <c r="H135" s="113"/>
      <c r="I135" s="114"/>
      <c r="J135" s="60">
        <v>1</v>
      </c>
      <c r="K135" s="6">
        <f t="shared" si="180"/>
        <v>14</v>
      </c>
      <c r="L135" s="59">
        <v>1</v>
      </c>
      <c r="M135" s="6">
        <f t="shared" si="181"/>
        <v>14</v>
      </c>
      <c r="N135" s="59">
        <v>2</v>
      </c>
      <c r="O135" s="63" t="s">
        <v>84</v>
      </c>
      <c r="P135" s="59"/>
      <c r="Q135" s="6" t="str">
        <f t="shared" si="182"/>
        <v/>
      </c>
      <c r="R135" s="59"/>
      <c r="S135" s="6" t="str">
        <f t="shared" si="183"/>
        <v/>
      </c>
      <c r="T135" s="59"/>
      <c r="U135" s="62"/>
      <c r="V135" s="60"/>
      <c r="W135" s="6" t="str">
        <f t="shared" si="184"/>
        <v/>
      </c>
      <c r="X135" s="59"/>
      <c r="Y135" s="6" t="str">
        <f t="shared" si="185"/>
        <v/>
      </c>
      <c r="Z135" s="59"/>
      <c r="AA135" s="63"/>
      <c r="AB135" s="59"/>
      <c r="AC135" s="6" t="str">
        <f t="shared" si="186"/>
        <v/>
      </c>
      <c r="AD135" s="59"/>
      <c r="AE135" s="6" t="str">
        <f t="shared" si="195"/>
        <v/>
      </c>
      <c r="AF135" s="59"/>
      <c r="AG135" s="62"/>
      <c r="AH135" s="60"/>
      <c r="AI135" s="6" t="str">
        <f t="shared" si="188"/>
        <v/>
      </c>
      <c r="AJ135" s="59"/>
      <c r="AK135" s="6" t="str">
        <f t="shared" si="189"/>
        <v/>
      </c>
      <c r="AL135" s="59"/>
      <c r="AM135" s="63"/>
      <c r="AN135" s="60"/>
      <c r="AO135" s="6" t="str">
        <f t="shared" si="190"/>
        <v/>
      </c>
      <c r="AP135" s="61"/>
      <c r="AQ135" s="6" t="str">
        <f t="shared" si="196"/>
        <v/>
      </c>
      <c r="AR135" s="61"/>
      <c r="AS135" s="64"/>
      <c r="AT135" s="59"/>
      <c r="AU135" s="6" t="str">
        <f t="shared" si="192"/>
        <v/>
      </c>
      <c r="AV135" s="59"/>
      <c r="AW135" s="6" t="str">
        <f t="shared" si="193"/>
        <v/>
      </c>
      <c r="AX135" s="59"/>
      <c r="AY135" s="59"/>
      <c r="AZ135" s="300"/>
      <c r="BA135" s="301"/>
      <c r="BB135" s="301"/>
      <c r="BC135" s="302"/>
      <c r="BD135" s="298"/>
      <c r="BE135" s="299"/>
      <c r="BF135" s="279" t="s">
        <v>437</v>
      </c>
      <c r="BG135" s="433" t="s">
        <v>205</v>
      </c>
    </row>
    <row r="136" spans="1:59" s="28" customFormat="1" ht="15.75" customHeight="1">
      <c r="A136" s="282" t="s">
        <v>233</v>
      </c>
      <c r="B136" s="305" t="s">
        <v>19</v>
      </c>
      <c r="C136" s="259" t="s">
        <v>234</v>
      </c>
      <c r="D136" s="244"/>
      <c r="E136" s="6" t="str">
        <f t="shared" si="178"/>
        <v/>
      </c>
      <c r="F136" s="113"/>
      <c r="G136" s="6" t="str">
        <f t="shared" si="179"/>
        <v/>
      </c>
      <c r="H136" s="113"/>
      <c r="I136" s="114"/>
      <c r="J136" s="60">
        <v>1</v>
      </c>
      <c r="K136" s="6">
        <f t="shared" si="180"/>
        <v>14</v>
      </c>
      <c r="L136" s="59">
        <v>1</v>
      </c>
      <c r="M136" s="6">
        <f t="shared" si="181"/>
        <v>14</v>
      </c>
      <c r="N136" s="59">
        <v>2</v>
      </c>
      <c r="O136" s="63" t="s">
        <v>84</v>
      </c>
      <c r="P136" s="59"/>
      <c r="Q136" s="6" t="str">
        <f t="shared" si="182"/>
        <v/>
      </c>
      <c r="R136" s="59"/>
      <c r="S136" s="6" t="str">
        <f t="shared" si="183"/>
        <v/>
      </c>
      <c r="T136" s="59"/>
      <c r="U136" s="62"/>
      <c r="V136" s="60"/>
      <c r="W136" s="6" t="str">
        <f t="shared" si="184"/>
        <v/>
      </c>
      <c r="X136" s="59"/>
      <c r="Y136" s="6" t="str">
        <f t="shared" si="185"/>
        <v/>
      </c>
      <c r="Z136" s="59"/>
      <c r="AA136" s="63"/>
      <c r="AB136" s="59"/>
      <c r="AC136" s="6" t="str">
        <f t="shared" si="186"/>
        <v/>
      </c>
      <c r="AD136" s="59"/>
      <c r="AE136" s="6" t="str">
        <f t="shared" si="195"/>
        <v/>
      </c>
      <c r="AF136" s="59"/>
      <c r="AG136" s="62"/>
      <c r="AH136" s="60"/>
      <c r="AI136" s="6" t="str">
        <f t="shared" si="188"/>
        <v/>
      </c>
      <c r="AJ136" s="59"/>
      <c r="AK136" s="6" t="str">
        <f t="shared" si="189"/>
        <v/>
      </c>
      <c r="AL136" s="59"/>
      <c r="AM136" s="63"/>
      <c r="AN136" s="60"/>
      <c r="AO136" s="6" t="str">
        <f t="shared" si="190"/>
        <v/>
      </c>
      <c r="AP136" s="61"/>
      <c r="AQ136" s="6" t="str">
        <f t="shared" si="196"/>
        <v/>
      </c>
      <c r="AR136" s="61"/>
      <c r="AS136" s="64"/>
      <c r="AT136" s="59"/>
      <c r="AU136" s="6" t="str">
        <f t="shared" si="192"/>
        <v/>
      </c>
      <c r="AV136" s="59"/>
      <c r="AW136" s="6" t="str">
        <f t="shared" si="193"/>
        <v/>
      </c>
      <c r="AX136" s="59"/>
      <c r="AY136" s="59"/>
      <c r="AZ136" s="300"/>
      <c r="BA136" s="301"/>
      <c r="BB136" s="301"/>
      <c r="BC136" s="302"/>
      <c r="BD136" s="298"/>
      <c r="BE136" s="299"/>
      <c r="BF136" s="279" t="s">
        <v>437</v>
      </c>
      <c r="BG136" s="433" t="s">
        <v>205</v>
      </c>
    </row>
    <row r="137" spans="1:59" s="28" customFormat="1" ht="15.75" customHeight="1">
      <c r="A137" s="282" t="s">
        <v>235</v>
      </c>
      <c r="B137" s="305" t="s">
        <v>19</v>
      </c>
      <c r="C137" s="259" t="s">
        <v>236</v>
      </c>
      <c r="D137" s="244"/>
      <c r="E137" s="6" t="str">
        <f t="shared" si="178"/>
        <v/>
      </c>
      <c r="F137" s="113"/>
      <c r="G137" s="6" t="str">
        <f t="shared" si="179"/>
        <v/>
      </c>
      <c r="H137" s="113"/>
      <c r="I137" s="114"/>
      <c r="J137" s="60">
        <v>1</v>
      </c>
      <c r="K137" s="6">
        <f t="shared" si="180"/>
        <v>14</v>
      </c>
      <c r="L137" s="59">
        <v>1</v>
      </c>
      <c r="M137" s="6">
        <f t="shared" si="181"/>
        <v>14</v>
      </c>
      <c r="N137" s="59">
        <v>2</v>
      </c>
      <c r="O137" s="63" t="s">
        <v>84</v>
      </c>
      <c r="P137" s="59"/>
      <c r="Q137" s="6" t="str">
        <f t="shared" si="182"/>
        <v/>
      </c>
      <c r="R137" s="59"/>
      <c r="S137" s="6" t="str">
        <f t="shared" si="183"/>
        <v/>
      </c>
      <c r="T137" s="59"/>
      <c r="U137" s="62"/>
      <c r="V137" s="60"/>
      <c r="W137" s="6" t="str">
        <f t="shared" si="184"/>
        <v/>
      </c>
      <c r="X137" s="59"/>
      <c r="Y137" s="6" t="str">
        <f t="shared" si="185"/>
        <v/>
      </c>
      <c r="Z137" s="59"/>
      <c r="AA137" s="63"/>
      <c r="AB137" s="59"/>
      <c r="AC137" s="6" t="str">
        <f t="shared" si="186"/>
        <v/>
      </c>
      <c r="AD137" s="59"/>
      <c r="AE137" s="6" t="str">
        <f t="shared" si="195"/>
        <v/>
      </c>
      <c r="AF137" s="59"/>
      <c r="AG137" s="62"/>
      <c r="AH137" s="60"/>
      <c r="AI137" s="6" t="str">
        <f t="shared" si="188"/>
        <v/>
      </c>
      <c r="AJ137" s="59"/>
      <c r="AK137" s="6" t="str">
        <f t="shared" si="189"/>
        <v/>
      </c>
      <c r="AL137" s="59"/>
      <c r="AM137" s="63"/>
      <c r="AN137" s="60"/>
      <c r="AO137" s="6" t="str">
        <f t="shared" si="190"/>
        <v/>
      </c>
      <c r="AP137" s="61"/>
      <c r="AQ137" s="6" t="str">
        <f t="shared" si="196"/>
        <v/>
      </c>
      <c r="AR137" s="61"/>
      <c r="AS137" s="64"/>
      <c r="AT137" s="59"/>
      <c r="AU137" s="6" t="str">
        <f t="shared" si="192"/>
        <v/>
      </c>
      <c r="AV137" s="59"/>
      <c r="AW137" s="6" t="str">
        <f t="shared" si="193"/>
        <v/>
      </c>
      <c r="AX137" s="59"/>
      <c r="AY137" s="59"/>
      <c r="AZ137" s="300"/>
      <c r="BA137" s="301"/>
      <c r="BB137" s="301"/>
      <c r="BC137" s="302"/>
      <c r="BD137" s="298"/>
      <c r="BE137" s="299"/>
      <c r="BF137" s="279" t="s">
        <v>437</v>
      </c>
      <c r="BG137" s="433" t="s">
        <v>194</v>
      </c>
    </row>
    <row r="138" spans="1:59" s="28" customFormat="1" ht="15.75" customHeight="1">
      <c r="A138" s="282" t="s">
        <v>243</v>
      </c>
      <c r="B138" s="305" t="s">
        <v>19</v>
      </c>
      <c r="C138" s="259" t="s">
        <v>244</v>
      </c>
      <c r="D138" s="244"/>
      <c r="E138" s="6" t="str">
        <f t="shared" si="178"/>
        <v/>
      </c>
      <c r="F138" s="113"/>
      <c r="G138" s="6" t="str">
        <f t="shared" si="179"/>
        <v/>
      </c>
      <c r="H138" s="113"/>
      <c r="I138" s="114"/>
      <c r="J138" s="60">
        <v>1</v>
      </c>
      <c r="K138" s="6">
        <f t="shared" si="180"/>
        <v>14</v>
      </c>
      <c r="L138" s="59">
        <v>1</v>
      </c>
      <c r="M138" s="6">
        <f t="shared" si="181"/>
        <v>14</v>
      </c>
      <c r="N138" s="59">
        <v>2</v>
      </c>
      <c r="O138" s="63" t="s">
        <v>84</v>
      </c>
      <c r="P138" s="59"/>
      <c r="Q138" s="6" t="str">
        <f t="shared" si="182"/>
        <v/>
      </c>
      <c r="R138" s="59"/>
      <c r="S138" s="6" t="str">
        <f t="shared" si="183"/>
        <v/>
      </c>
      <c r="T138" s="59"/>
      <c r="U138" s="62"/>
      <c r="V138" s="60"/>
      <c r="W138" s="6" t="str">
        <f t="shared" si="184"/>
        <v/>
      </c>
      <c r="X138" s="59"/>
      <c r="Y138" s="6" t="str">
        <f t="shared" si="185"/>
        <v/>
      </c>
      <c r="Z138" s="59"/>
      <c r="AA138" s="63"/>
      <c r="AB138" s="59"/>
      <c r="AC138" s="6" t="str">
        <f t="shared" si="186"/>
        <v/>
      </c>
      <c r="AD138" s="59"/>
      <c r="AE138" s="6" t="str">
        <f t="shared" si="195"/>
        <v/>
      </c>
      <c r="AF138" s="59"/>
      <c r="AG138" s="62"/>
      <c r="AH138" s="60"/>
      <c r="AI138" s="6" t="str">
        <f t="shared" si="188"/>
        <v/>
      </c>
      <c r="AJ138" s="59"/>
      <c r="AK138" s="6" t="str">
        <f t="shared" si="189"/>
        <v/>
      </c>
      <c r="AL138" s="59"/>
      <c r="AM138" s="63"/>
      <c r="AN138" s="60"/>
      <c r="AO138" s="6" t="str">
        <f t="shared" si="190"/>
        <v/>
      </c>
      <c r="AP138" s="61"/>
      <c r="AQ138" s="6" t="str">
        <f t="shared" si="196"/>
        <v/>
      </c>
      <c r="AR138" s="61"/>
      <c r="AS138" s="64"/>
      <c r="AT138" s="59"/>
      <c r="AU138" s="6" t="str">
        <f t="shared" si="192"/>
        <v/>
      </c>
      <c r="AV138" s="59"/>
      <c r="AW138" s="6" t="str">
        <f t="shared" si="193"/>
        <v/>
      </c>
      <c r="AX138" s="59"/>
      <c r="AY138" s="59"/>
      <c r="AZ138" s="300"/>
      <c r="BA138" s="301"/>
      <c r="BB138" s="301"/>
      <c r="BC138" s="302"/>
      <c r="BD138" s="298"/>
      <c r="BE138" s="299"/>
      <c r="BF138" s="279" t="s">
        <v>437</v>
      </c>
      <c r="BG138" s="433" t="s">
        <v>191</v>
      </c>
    </row>
    <row r="139" spans="1:59" s="28" customFormat="1" ht="15.75" customHeight="1">
      <c r="A139" s="282" t="s">
        <v>245</v>
      </c>
      <c r="B139" s="305" t="s">
        <v>19</v>
      </c>
      <c r="C139" s="259" t="s">
        <v>246</v>
      </c>
      <c r="D139" s="244"/>
      <c r="E139" s="6" t="str">
        <f t="shared" si="178"/>
        <v/>
      </c>
      <c r="F139" s="113"/>
      <c r="G139" s="6" t="str">
        <f t="shared" si="179"/>
        <v/>
      </c>
      <c r="H139" s="113"/>
      <c r="I139" s="114"/>
      <c r="J139" s="60">
        <v>1</v>
      </c>
      <c r="K139" s="6">
        <f t="shared" si="180"/>
        <v>14</v>
      </c>
      <c r="L139" s="59">
        <v>1</v>
      </c>
      <c r="M139" s="6">
        <f t="shared" si="181"/>
        <v>14</v>
      </c>
      <c r="N139" s="59">
        <v>2</v>
      </c>
      <c r="O139" s="275" t="s">
        <v>84</v>
      </c>
      <c r="P139" s="59"/>
      <c r="Q139" s="6" t="str">
        <f t="shared" si="182"/>
        <v/>
      </c>
      <c r="R139" s="59"/>
      <c r="S139" s="6" t="str">
        <f t="shared" si="183"/>
        <v/>
      </c>
      <c r="T139" s="59"/>
      <c r="U139" s="62"/>
      <c r="V139" s="60"/>
      <c r="W139" s="6" t="str">
        <f t="shared" si="184"/>
        <v/>
      </c>
      <c r="X139" s="59"/>
      <c r="Y139" s="6" t="str">
        <f t="shared" si="185"/>
        <v/>
      </c>
      <c r="Z139" s="59"/>
      <c r="AA139" s="63"/>
      <c r="AB139" s="59"/>
      <c r="AC139" s="6" t="str">
        <f t="shared" si="186"/>
        <v/>
      </c>
      <c r="AD139" s="59"/>
      <c r="AE139" s="6" t="str">
        <f t="shared" si="195"/>
        <v/>
      </c>
      <c r="AF139" s="59"/>
      <c r="AG139" s="62"/>
      <c r="AH139" s="60"/>
      <c r="AI139" s="6" t="str">
        <f t="shared" si="188"/>
        <v/>
      </c>
      <c r="AJ139" s="59"/>
      <c r="AK139" s="6" t="str">
        <f t="shared" si="189"/>
        <v/>
      </c>
      <c r="AL139" s="59"/>
      <c r="AM139" s="63"/>
      <c r="AN139" s="60"/>
      <c r="AO139" s="6" t="str">
        <f t="shared" si="190"/>
        <v/>
      </c>
      <c r="AP139" s="61"/>
      <c r="AQ139" s="6" t="str">
        <f t="shared" si="196"/>
        <v/>
      </c>
      <c r="AR139" s="61"/>
      <c r="AS139" s="64"/>
      <c r="AT139" s="59"/>
      <c r="AU139" s="6" t="str">
        <f t="shared" si="192"/>
        <v/>
      </c>
      <c r="AV139" s="59"/>
      <c r="AW139" s="6" t="str">
        <f t="shared" si="193"/>
        <v/>
      </c>
      <c r="AX139" s="59"/>
      <c r="AY139" s="59"/>
      <c r="AZ139" s="300"/>
      <c r="BA139" s="301"/>
      <c r="BB139" s="301"/>
      <c r="BC139" s="302"/>
      <c r="BD139" s="298"/>
      <c r="BE139" s="299"/>
      <c r="BF139" s="279" t="s">
        <v>437</v>
      </c>
      <c r="BG139" s="433" t="s">
        <v>191</v>
      </c>
    </row>
    <row r="140" spans="1:59" s="28" customFormat="1" ht="15.75" customHeight="1">
      <c r="A140" s="282" t="s">
        <v>570</v>
      </c>
      <c r="B140" s="305" t="s">
        <v>19</v>
      </c>
      <c r="C140" s="351" t="s">
        <v>588</v>
      </c>
      <c r="D140" s="244"/>
      <c r="E140" s="6" t="str">
        <f t="shared" si="178"/>
        <v/>
      </c>
      <c r="F140" s="113"/>
      <c r="G140" s="6" t="str">
        <f t="shared" si="179"/>
        <v/>
      </c>
      <c r="H140" s="113"/>
      <c r="I140" s="114"/>
      <c r="J140" s="60"/>
      <c r="K140" s="6" t="str">
        <f t="shared" si="180"/>
        <v/>
      </c>
      <c r="L140" s="59">
        <v>2</v>
      </c>
      <c r="M140" s="6">
        <f t="shared" si="181"/>
        <v>28</v>
      </c>
      <c r="N140" s="59">
        <v>2</v>
      </c>
      <c r="O140" s="275" t="s">
        <v>75</v>
      </c>
      <c r="P140" s="59"/>
      <c r="Q140" s="6" t="str">
        <f t="shared" si="182"/>
        <v/>
      </c>
      <c r="R140" s="59"/>
      <c r="S140" s="6" t="str">
        <f t="shared" si="183"/>
        <v/>
      </c>
      <c r="T140" s="59"/>
      <c r="U140" s="62"/>
      <c r="V140" s="60"/>
      <c r="W140" s="6" t="str">
        <f t="shared" si="184"/>
        <v/>
      </c>
      <c r="X140" s="59"/>
      <c r="Y140" s="6" t="str">
        <f t="shared" si="185"/>
        <v/>
      </c>
      <c r="Z140" s="59"/>
      <c r="AA140" s="63"/>
      <c r="AB140" s="59"/>
      <c r="AC140" s="6" t="str">
        <f t="shared" si="186"/>
        <v/>
      </c>
      <c r="AD140" s="59"/>
      <c r="AE140" s="6" t="str">
        <f t="shared" si="195"/>
        <v/>
      </c>
      <c r="AF140" s="59"/>
      <c r="AG140" s="62"/>
      <c r="AH140" s="60"/>
      <c r="AI140" s="6" t="str">
        <f t="shared" si="188"/>
        <v/>
      </c>
      <c r="AJ140" s="59"/>
      <c r="AK140" s="6" t="str">
        <f t="shared" si="189"/>
        <v/>
      </c>
      <c r="AL140" s="59"/>
      <c r="AM140" s="63"/>
      <c r="AN140" s="60"/>
      <c r="AO140" s="6" t="str">
        <f t="shared" si="190"/>
        <v/>
      </c>
      <c r="AP140" s="61"/>
      <c r="AQ140" s="6" t="str">
        <f t="shared" si="196"/>
        <v/>
      </c>
      <c r="AR140" s="61"/>
      <c r="AS140" s="64"/>
      <c r="AT140" s="59"/>
      <c r="AU140" s="6" t="str">
        <f t="shared" si="192"/>
        <v/>
      </c>
      <c r="AV140" s="59"/>
      <c r="AW140" s="6" t="str">
        <f t="shared" si="193"/>
        <v/>
      </c>
      <c r="AX140" s="59"/>
      <c r="AY140" s="59"/>
      <c r="AZ140" s="371"/>
      <c r="BA140" s="372"/>
      <c r="BB140" s="372"/>
      <c r="BC140" s="373"/>
      <c r="BD140" s="369"/>
      <c r="BE140" s="370"/>
      <c r="BF140" s="279" t="s">
        <v>437</v>
      </c>
      <c r="BG140" s="438" t="s">
        <v>640</v>
      </c>
    </row>
    <row r="141" spans="1:59" s="28" customFormat="1" ht="15.75" customHeight="1">
      <c r="A141" s="282" t="s">
        <v>432</v>
      </c>
      <c r="B141" s="305" t="s">
        <v>19</v>
      </c>
      <c r="C141" s="259" t="s">
        <v>488</v>
      </c>
      <c r="D141" s="244"/>
      <c r="E141" s="6" t="str">
        <f t="shared" si="178"/>
        <v/>
      </c>
      <c r="F141" s="113"/>
      <c r="G141" s="6" t="str">
        <f t="shared" si="179"/>
        <v/>
      </c>
      <c r="H141" s="113"/>
      <c r="I141" s="114"/>
      <c r="J141" s="60">
        <v>1</v>
      </c>
      <c r="K141" s="6">
        <f t="shared" si="180"/>
        <v>14</v>
      </c>
      <c r="L141" s="59">
        <v>1</v>
      </c>
      <c r="M141" s="6">
        <f t="shared" si="181"/>
        <v>14</v>
      </c>
      <c r="N141" s="59">
        <v>2</v>
      </c>
      <c r="O141" s="275" t="s">
        <v>84</v>
      </c>
      <c r="P141" s="59"/>
      <c r="Q141" s="6" t="str">
        <f t="shared" si="182"/>
        <v/>
      </c>
      <c r="R141" s="59"/>
      <c r="S141" s="6" t="str">
        <f t="shared" si="183"/>
        <v/>
      </c>
      <c r="T141" s="59"/>
      <c r="U141" s="62"/>
      <c r="V141" s="60"/>
      <c r="W141" s="6" t="str">
        <f t="shared" si="184"/>
        <v/>
      </c>
      <c r="X141" s="59"/>
      <c r="Y141" s="6" t="str">
        <f t="shared" si="185"/>
        <v/>
      </c>
      <c r="Z141" s="59"/>
      <c r="AA141" s="63"/>
      <c r="AB141" s="59"/>
      <c r="AC141" s="6" t="str">
        <f t="shared" si="186"/>
        <v/>
      </c>
      <c r="AD141" s="59"/>
      <c r="AE141" s="6" t="str">
        <f t="shared" si="195"/>
        <v/>
      </c>
      <c r="AF141" s="59"/>
      <c r="AG141" s="62"/>
      <c r="AH141" s="60"/>
      <c r="AI141" s="6" t="str">
        <f t="shared" si="188"/>
        <v/>
      </c>
      <c r="AJ141" s="59"/>
      <c r="AK141" s="6" t="str">
        <f t="shared" si="189"/>
        <v/>
      </c>
      <c r="AL141" s="59"/>
      <c r="AM141" s="63"/>
      <c r="AN141" s="60"/>
      <c r="AO141" s="6" t="str">
        <f t="shared" si="190"/>
        <v/>
      </c>
      <c r="AP141" s="61"/>
      <c r="AQ141" s="6" t="str">
        <f t="shared" si="196"/>
        <v/>
      </c>
      <c r="AR141" s="61"/>
      <c r="AS141" s="64"/>
      <c r="AT141" s="59"/>
      <c r="AU141" s="6" t="str">
        <f t="shared" si="192"/>
        <v/>
      </c>
      <c r="AV141" s="59"/>
      <c r="AW141" s="6" t="str">
        <f t="shared" si="193"/>
        <v/>
      </c>
      <c r="AX141" s="59"/>
      <c r="AY141" s="59"/>
      <c r="AZ141" s="309"/>
      <c r="BA141" s="310"/>
      <c r="BB141" s="310"/>
      <c r="BC141" s="311"/>
      <c r="BD141" s="307"/>
      <c r="BE141" s="308"/>
      <c r="BF141" s="279" t="s">
        <v>437</v>
      </c>
      <c r="BG141" s="433" t="s">
        <v>489</v>
      </c>
    </row>
    <row r="142" spans="1:59" s="28" customFormat="1" ht="15.75" customHeight="1">
      <c r="A142" s="351" t="s">
        <v>523</v>
      </c>
      <c r="B142" s="305" t="s">
        <v>19</v>
      </c>
      <c r="C142" s="259" t="s">
        <v>522</v>
      </c>
      <c r="D142" s="113"/>
      <c r="E142" s="6"/>
      <c r="F142" s="113"/>
      <c r="G142" s="6"/>
      <c r="H142" s="113"/>
      <c r="I142" s="114"/>
      <c r="J142" s="60">
        <v>1</v>
      </c>
      <c r="K142" s="6">
        <f t="shared" si="180"/>
        <v>14</v>
      </c>
      <c r="L142" s="59">
        <v>1</v>
      </c>
      <c r="M142" s="6">
        <f t="shared" si="181"/>
        <v>14</v>
      </c>
      <c r="N142" s="113">
        <v>2</v>
      </c>
      <c r="O142" s="275" t="s">
        <v>84</v>
      </c>
      <c r="P142" s="59"/>
      <c r="Q142" s="6"/>
      <c r="R142" s="59"/>
      <c r="S142" s="6"/>
      <c r="T142" s="59"/>
      <c r="U142" s="62"/>
      <c r="V142" s="60"/>
      <c r="W142" s="6"/>
      <c r="X142" s="59"/>
      <c r="Y142" s="6"/>
      <c r="Z142" s="59"/>
      <c r="AA142" s="63"/>
      <c r="AB142" s="59"/>
      <c r="AC142" s="6"/>
      <c r="AD142" s="59"/>
      <c r="AE142" s="6"/>
      <c r="AF142" s="59"/>
      <c r="AG142" s="62"/>
      <c r="AH142" s="60"/>
      <c r="AI142" s="6"/>
      <c r="AJ142" s="59"/>
      <c r="AK142" s="6"/>
      <c r="AL142" s="59"/>
      <c r="AM142" s="63"/>
      <c r="AN142" s="60"/>
      <c r="AO142" s="6"/>
      <c r="AP142" s="61"/>
      <c r="AQ142" s="6"/>
      <c r="AR142" s="61"/>
      <c r="AS142" s="64"/>
      <c r="AT142" s="59"/>
      <c r="AU142" s="6"/>
      <c r="AV142" s="59"/>
      <c r="AW142" s="6"/>
      <c r="AX142" s="59"/>
      <c r="AY142" s="59"/>
      <c r="AZ142" s="345"/>
      <c r="BA142" s="346"/>
      <c r="BB142" s="346"/>
      <c r="BC142" s="347"/>
      <c r="BD142" s="343"/>
      <c r="BE142" s="344"/>
      <c r="BF142" s="316" t="s">
        <v>524</v>
      </c>
      <c r="BG142" s="433" t="s">
        <v>525</v>
      </c>
    </row>
    <row r="143" spans="1:59" s="28" customFormat="1" ht="15.75" customHeight="1">
      <c r="A143" s="282" t="s">
        <v>295</v>
      </c>
      <c r="B143" s="305" t="s">
        <v>19</v>
      </c>
      <c r="C143" s="259" t="s">
        <v>296</v>
      </c>
      <c r="D143" s="244"/>
      <c r="E143" s="6" t="str">
        <f t="shared" si="178"/>
        <v/>
      </c>
      <c r="F143" s="113"/>
      <c r="G143" s="6" t="str">
        <f t="shared" si="179"/>
        <v/>
      </c>
      <c r="H143" s="113"/>
      <c r="I143" s="114"/>
      <c r="J143" s="60">
        <v>1</v>
      </c>
      <c r="K143" s="6">
        <f t="shared" si="180"/>
        <v>14</v>
      </c>
      <c r="L143" s="59">
        <v>1</v>
      </c>
      <c r="M143" s="6">
        <f t="shared" si="181"/>
        <v>14</v>
      </c>
      <c r="N143" s="113">
        <v>2</v>
      </c>
      <c r="O143" s="275" t="s">
        <v>75</v>
      </c>
      <c r="P143" s="59"/>
      <c r="Q143" s="6" t="str">
        <f t="shared" si="182"/>
        <v/>
      </c>
      <c r="R143" s="59"/>
      <c r="S143" s="6" t="str">
        <f t="shared" si="183"/>
        <v/>
      </c>
      <c r="T143" s="59"/>
      <c r="U143" s="62"/>
      <c r="V143" s="60"/>
      <c r="W143" s="6" t="str">
        <f t="shared" si="184"/>
        <v/>
      </c>
      <c r="X143" s="59"/>
      <c r="Y143" s="6" t="str">
        <f t="shared" si="185"/>
        <v/>
      </c>
      <c r="Z143" s="59"/>
      <c r="AA143" s="63"/>
      <c r="AB143" s="59"/>
      <c r="AC143" s="6" t="str">
        <f t="shared" si="186"/>
        <v/>
      </c>
      <c r="AD143" s="59"/>
      <c r="AE143" s="6" t="str">
        <f t="shared" si="187"/>
        <v/>
      </c>
      <c r="AF143" s="59"/>
      <c r="AG143" s="62"/>
      <c r="AH143" s="60"/>
      <c r="AI143" s="6" t="str">
        <f t="shared" si="188"/>
        <v/>
      </c>
      <c r="AJ143" s="59"/>
      <c r="AK143" s="6" t="str">
        <f t="shared" si="189"/>
        <v/>
      </c>
      <c r="AL143" s="59"/>
      <c r="AM143" s="63"/>
      <c r="AN143" s="60"/>
      <c r="AO143" s="6" t="str">
        <f t="shared" si="190"/>
        <v/>
      </c>
      <c r="AP143" s="61"/>
      <c r="AQ143" s="6" t="str">
        <f t="shared" si="191"/>
        <v/>
      </c>
      <c r="AR143" s="61"/>
      <c r="AS143" s="64"/>
      <c r="AT143" s="59"/>
      <c r="AU143" s="6" t="str">
        <f t="shared" si="192"/>
        <v/>
      </c>
      <c r="AV143" s="59"/>
      <c r="AW143" s="6" t="str">
        <f t="shared" si="193"/>
        <v/>
      </c>
      <c r="AX143" s="59"/>
      <c r="AY143" s="59"/>
      <c r="AZ143" s="469"/>
      <c r="BA143" s="470"/>
      <c r="BB143" s="470"/>
      <c r="BC143" s="471"/>
      <c r="BD143" s="443"/>
      <c r="BE143" s="444"/>
      <c r="BF143" s="315" t="s">
        <v>435</v>
      </c>
      <c r="BG143" s="433" t="s">
        <v>297</v>
      </c>
    </row>
    <row r="144" spans="1:59" s="28" customFormat="1" ht="15.75" customHeight="1">
      <c r="A144" s="282" t="s">
        <v>298</v>
      </c>
      <c r="B144" s="305" t="s">
        <v>19</v>
      </c>
      <c r="C144" s="259" t="s">
        <v>301</v>
      </c>
      <c r="D144" s="244"/>
      <c r="E144" s="6" t="str">
        <f t="shared" si="178"/>
        <v/>
      </c>
      <c r="F144" s="113"/>
      <c r="G144" s="6" t="str">
        <f t="shared" si="179"/>
        <v/>
      </c>
      <c r="H144" s="113"/>
      <c r="I144" s="114"/>
      <c r="J144" s="60">
        <v>1</v>
      </c>
      <c r="K144" s="6">
        <f t="shared" si="180"/>
        <v>14</v>
      </c>
      <c r="L144" s="59">
        <v>1</v>
      </c>
      <c r="M144" s="6">
        <f t="shared" si="181"/>
        <v>14</v>
      </c>
      <c r="N144" s="113">
        <v>3</v>
      </c>
      <c r="O144" s="275" t="s">
        <v>75</v>
      </c>
      <c r="P144" s="59"/>
      <c r="Q144" s="6" t="str">
        <f t="shared" si="182"/>
        <v/>
      </c>
      <c r="R144" s="59"/>
      <c r="S144" s="6" t="str">
        <f t="shared" si="183"/>
        <v/>
      </c>
      <c r="T144" s="59"/>
      <c r="U144" s="62"/>
      <c r="V144" s="60"/>
      <c r="W144" s="6" t="str">
        <f t="shared" si="184"/>
        <v/>
      </c>
      <c r="X144" s="59"/>
      <c r="Y144" s="6" t="str">
        <f t="shared" si="185"/>
        <v/>
      </c>
      <c r="Z144" s="59"/>
      <c r="AA144" s="63"/>
      <c r="AB144" s="59"/>
      <c r="AC144" s="6" t="str">
        <f t="shared" si="186"/>
        <v/>
      </c>
      <c r="AD144" s="59"/>
      <c r="AE144" s="6" t="str">
        <f t="shared" si="187"/>
        <v/>
      </c>
      <c r="AF144" s="59"/>
      <c r="AG144" s="62"/>
      <c r="AH144" s="60"/>
      <c r="AI144" s="6" t="str">
        <f t="shared" si="188"/>
        <v/>
      </c>
      <c r="AJ144" s="59"/>
      <c r="AK144" s="6" t="str">
        <f t="shared" si="189"/>
        <v/>
      </c>
      <c r="AL144" s="59"/>
      <c r="AM144" s="63"/>
      <c r="AN144" s="60"/>
      <c r="AO144" s="6" t="str">
        <f t="shared" si="190"/>
        <v/>
      </c>
      <c r="AP144" s="61"/>
      <c r="AQ144" s="6" t="str">
        <f t="shared" si="191"/>
        <v/>
      </c>
      <c r="AR144" s="61"/>
      <c r="AS144" s="64"/>
      <c r="AT144" s="59"/>
      <c r="AU144" s="6" t="str">
        <f t="shared" si="192"/>
        <v/>
      </c>
      <c r="AV144" s="59"/>
      <c r="AW144" s="6" t="str">
        <f t="shared" si="193"/>
        <v/>
      </c>
      <c r="AX144" s="59"/>
      <c r="AY144" s="59"/>
      <c r="AZ144" s="469"/>
      <c r="BA144" s="470"/>
      <c r="BB144" s="470"/>
      <c r="BC144" s="471"/>
      <c r="BD144" s="443"/>
      <c r="BE144" s="444"/>
      <c r="BF144" s="315" t="s">
        <v>435</v>
      </c>
      <c r="BG144" s="433" t="s">
        <v>304</v>
      </c>
    </row>
    <row r="145" spans="1:59" s="28" customFormat="1" ht="16.5">
      <c r="A145" s="282" t="s">
        <v>299</v>
      </c>
      <c r="B145" s="305" t="s">
        <v>19</v>
      </c>
      <c r="C145" s="259" t="s">
        <v>302</v>
      </c>
      <c r="D145" s="244"/>
      <c r="E145" s="6" t="str">
        <f t="shared" si="178"/>
        <v/>
      </c>
      <c r="F145" s="113"/>
      <c r="G145" s="6" t="str">
        <f t="shared" si="179"/>
        <v/>
      </c>
      <c r="H145" s="113"/>
      <c r="I145" s="114"/>
      <c r="J145" s="60">
        <v>1</v>
      </c>
      <c r="K145" s="6">
        <f t="shared" si="180"/>
        <v>14</v>
      </c>
      <c r="L145" s="59">
        <v>1</v>
      </c>
      <c r="M145" s="6">
        <f t="shared" si="181"/>
        <v>14</v>
      </c>
      <c r="N145" s="113">
        <v>3</v>
      </c>
      <c r="O145" s="275" t="s">
        <v>75</v>
      </c>
      <c r="P145" s="59"/>
      <c r="Q145" s="6" t="str">
        <f t="shared" si="182"/>
        <v/>
      </c>
      <c r="R145" s="59"/>
      <c r="S145" s="6" t="str">
        <f t="shared" si="183"/>
        <v/>
      </c>
      <c r="T145" s="59"/>
      <c r="U145" s="62"/>
      <c r="V145" s="60"/>
      <c r="W145" s="6" t="str">
        <f t="shared" si="184"/>
        <v/>
      </c>
      <c r="X145" s="59"/>
      <c r="Y145" s="6" t="str">
        <f t="shared" si="185"/>
        <v/>
      </c>
      <c r="Z145" s="59"/>
      <c r="AA145" s="63"/>
      <c r="AB145" s="59"/>
      <c r="AC145" s="6" t="str">
        <f t="shared" si="186"/>
        <v/>
      </c>
      <c r="AD145" s="59"/>
      <c r="AE145" s="6" t="str">
        <f t="shared" si="187"/>
        <v/>
      </c>
      <c r="AF145" s="59"/>
      <c r="AG145" s="62"/>
      <c r="AH145" s="60"/>
      <c r="AI145" s="6" t="str">
        <f t="shared" si="188"/>
        <v/>
      </c>
      <c r="AJ145" s="59"/>
      <c r="AK145" s="6" t="str">
        <f t="shared" si="189"/>
        <v/>
      </c>
      <c r="AL145" s="59"/>
      <c r="AM145" s="63"/>
      <c r="AN145" s="60"/>
      <c r="AO145" s="6" t="str">
        <f t="shared" si="190"/>
        <v/>
      </c>
      <c r="AP145" s="61"/>
      <c r="AQ145" s="6" t="str">
        <f t="shared" si="191"/>
        <v/>
      </c>
      <c r="AR145" s="61"/>
      <c r="AS145" s="64"/>
      <c r="AT145" s="59"/>
      <c r="AU145" s="6" t="str">
        <f t="shared" si="192"/>
        <v/>
      </c>
      <c r="AV145" s="59"/>
      <c r="AW145" s="6" t="str">
        <f t="shared" si="193"/>
        <v/>
      </c>
      <c r="AX145" s="59"/>
      <c r="AY145" s="59"/>
      <c r="AZ145" s="469"/>
      <c r="BA145" s="470"/>
      <c r="BB145" s="470"/>
      <c r="BC145" s="471"/>
      <c r="BD145" s="443"/>
      <c r="BE145" s="444"/>
      <c r="BF145" s="315" t="s">
        <v>435</v>
      </c>
      <c r="BG145" s="433" t="s">
        <v>305</v>
      </c>
    </row>
    <row r="146" spans="1:59" s="28" customFormat="1" ht="15.75" customHeight="1">
      <c r="A146" s="282" t="s">
        <v>300</v>
      </c>
      <c r="B146" s="338" t="s">
        <v>19</v>
      </c>
      <c r="C146" s="259" t="s">
        <v>303</v>
      </c>
      <c r="D146" s="244"/>
      <c r="E146" s="6" t="str">
        <f t="shared" si="178"/>
        <v/>
      </c>
      <c r="F146" s="113"/>
      <c r="G146" s="6" t="str">
        <f t="shared" si="179"/>
        <v/>
      </c>
      <c r="H146" s="113"/>
      <c r="I146" s="114"/>
      <c r="J146" s="60">
        <v>1</v>
      </c>
      <c r="K146" s="6">
        <f t="shared" si="180"/>
        <v>14</v>
      </c>
      <c r="L146" s="59">
        <v>1</v>
      </c>
      <c r="M146" s="6">
        <f t="shared" si="181"/>
        <v>14</v>
      </c>
      <c r="N146" s="113">
        <v>3</v>
      </c>
      <c r="O146" s="275" t="s">
        <v>75</v>
      </c>
      <c r="P146" s="59"/>
      <c r="Q146" s="6" t="str">
        <f t="shared" si="182"/>
        <v/>
      </c>
      <c r="R146" s="59"/>
      <c r="S146" s="6" t="str">
        <f t="shared" si="183"/>
        <v/>
      </c>
      <c r="T146" s="59"/>
      <c r="U146" s="62"/>
      <c r="V146" s="60"/>
      <c r="W146" s="6" t="str">
        <f t="shared" si="184"/>
        <v/>
      </c>
      <c r="X146" s="59"/>
      <c r="Y146" s="6" t="str">
        <f t="shared" si="185"/>
        <v/>
      </c>
      <c r="Z146" s="59"/>
      <c r="AA146" s="63"/>
      <c r="AB146" s="59"/>
      <c r="AC146" s="6" t="str">
        <f t="shared" si="186"/>
        <v/>
      </c>
      <c r="AD146" s="59"/>
      <c r="AE146" s="6" t="str">
        <f t="shared" si="187"/>
        <v/>
      </c>
      <c r="AF146" s="59"/>
      <c r="AG146" s="62"/>
      <c r="AH146" s="60"/>
      <c r="AI146" s="6" t="str">
        <f t="shared" si="188"/>
        <v/>
      </c>
      <c r="AJ146" s="59"/>
      <c r="AK146" s="6" t="str">
        <f t="shared" si="189"/>
        <v/>
      </c>
      <c r="AL146" s="59"/>
      <c r="AM146" s="63"/>
      <c r="AN146" s="60"/>
      <c r="AO146" s="6" t="str">
        <f t="shared" si="190"/>
        <v/>
      </c>
      <c r="AP146" s="61"/>
      <c r="AQ146" s="6" t="str">
        <f t="shared" si="191"/>
        <v/>
      </c>
      <c r="AR146" s="61"/>
      <c r="AS146" s="64"/>
      <c r="AT146" s="59"/>
      <c r="AU146" s="6" t="str">
        <f t="shared" si="192"/>
        <v/>
      </c>
      <c r="AV146" s="59"/>
      <c r="AW146" s="6" t="str">
        <f t="shared" si="193"/>
        <v/>
      </c>
      <c r="AX146" s="59"/>
      <c r="AY146" s="59"/>
      <c r="AZ146" s="440"/>
      <c r="BA146" s="441"/>
      <c r="BB146" s="441"/>
      <c r="BC146" s="442"/>
      <c r="BD146" s="443"/>
      <c r="BE146" s="444"/>
      <c r="BF146" s="315" t="s">
        <v>435</v>
      </c>
      <c r="BG146" s="433" t="s">
        <v>305</v>
      </c>
    </row>
    <row r="147" spans="1:59" s="28" customFormat="1" ht="15.75" customHeight="1">
      <c r="A147" s="304" t="s">
        <v>404</v>
      </c>
      <c r="B147" s="338" t="s">
        <v>19</v>
      </c>
      <c r="C147" s="259" t="s">
        <v>341</v>
      </c>
      <c r="D147" s="113"/>
      <c r="E147" s="6" t="str">
        <f>IF(D147*14=0,"",D147*14)</f>
        <v/>
      </c>
      <c r="F147" s="113"/>
      <c r="G147" s="6" t="str">
        <f>IF(F147*14=0,"",F147*14)</f>
        <v/>
      </c>
      <c r="H147" s="113"/>
      <c r="I147" s="114"/>
      <c r="J147" s="60">
        <v>1</v>
      </c>
      <c r="K147" s="6">
        <f t="shared" ref="K147:K156" si="197">IF(J147*14=0,"",J147*14)</f>
        <v>14</v>
      </c>
      <c r="L147" s="59">
        <v>1</v>
      </c>
      <c r="M147" s="6">
        <f>IF(L147*14=0,"",L147*14)</f>
        <v>14</v>
      </c>
      <c r="N147" s="59">
        <v>2</v>
      </c>
      <c r="O147" s="63" t="s">
        <v>84</v>
      </c>
      <c r="P147" s="59"/>
      <c r="Q147" s="6" t="str">
        <f>IF(P147*14=0,"",P147*14)</f>
        <v/>
      </c>
      <c r="R147" s="59"/>
      <c r="S147" s="6" t="str">
        <f>IF(R147*14=0,"",R147*14)</f>
        <v/>
      </c>
      <c r="T147" s="59"/>
      <c r="U147" s="62"/>
      <c r="V147" s="60"/>
      <c r="W147" s="6" t="str">
        <f>IF(V147*14=0,"",V147*14)</f>
        <v/>
      </c>
      <c r="X147" s="59"/>
      <c r="Y147" s="6" t="str">
        <f>IF(X147*14=0,"",X147*14)</f>
        <v/>
      </c>
      <c r="Z147" s="59"/>
      <c r="AA147" s="63"/>
      <c r="AB147" s="59"/>
      <c r="AC147" s="6" t="str">
        <f>IF(AB147*14=0,"",AB147*14)</f>
        <v/>
      </c>
      <c r="AD147" s="59"/>
      <c r="AE147" s="6" t="str">
        <f>IF(AD147*14=0,"",AD147*14)</f>
        <v/>
      </c>
      <c r="AF147" s="59"/>
      <c r="AG147" s="62"/>
      <c r="AH147" s="60"/>
      <c r="AI147" s="6" t="str">
        <f>IF(AH147*14=0,"",AH147*14)</f>
        <v/>
      </c>
      <c r="AJ147" s="59"/>
      <c r="AK147" s="6" t="str">
        <f>IF(AJ147*14=0,"",AJ147*14)</f>
        <v/>
      </c>
      <c r="AL147" s="59"/>
      <c r="AM147" s="63"/>
      <c r="AN147" s="60"/>
      <c r="AO147" s="6" t="str">
        <f>IF(AN147*14=0,"",AN147*14)</f>
        <v/>
      </c>
      <c r="AP147" s="61"/>
      <c r="AQ147" s="6" t="str">
        <f>IF(AP147*14=0,"",AP147*14)</f>
        <v/>
      </c>
      <c r="AR147" s="61"/>
      <c r="AS147" s="64"/>
      <c r="AT147" s="59"/>
      <c r="AU147" s="6" t="str">
        <f t="shared" si="192"/>
        <v/>
      </c>
      <c r="AV147" s="59"/>
      <c r="AW147" s="6" t="str">
        <f>IF(AV147*14=0,"",AV147*14)</f>
        <v/>
      </c>
      <c r="AX147" s="59"/>
      <c r="AY147" s="59"/>
      <c r="AZ147" s="440"/>
      <c r="BA147" s="441"/>
      <c r="BB147" s="441"/>
      <c r="BC147" s="442"/>
      <c r="BD147" s="443"/>
      <c r="BE147" s="444"/>
      <c r="BF147" s="317" t="s">
        <v>436</v>
      </c>
      <c r="BG147" s="433" t="s">
        <v>391</v>
      </c>
    </row>
    <row r="148" spans="1:59" s="28" customFormat="1" ht="16.5">
      <c r="A148" s="304" t="s">
        <v>509</v>
      </c>
      <c r="B148" s="338" t="s">
        <v>19</v>
      </c>
      <c r="C148" s="259" t="s">
        <v>526</v>
      </c>
      <c r="D148" s="113"/>
      <c r="E148" s="6"/>
      <c r="F148" s="113"/>
      <c r="G148" s="6"/>
      <c r="H148" s="113"/>
      <c r="I148" s="114"/>
      <c r="J148" s="60">
        <v>1</v>
      </c>
      <c r="K148" s="6">
        <f t="shared" si="197"/>
        <v>14</v>
      </c>
      <c r="L148" s="59">
        <v>1</v>
      </c>
      <c r="M148" s="6">
        <f>IF(L148*14=0,"",L148*14)</f>
        <v>14</v>
      </c>
      <c r="N148" s="59">
        <v>2</v>
      </c>
      <c r="O148" s="63" t="s">
        <v>84</v>
      </c>
      <c r="P148" s="59"/>
      <c r="Q148" s="6"/>
      <c r="R148" s="59"/>
      <c r="S148" s="6"/>
      <c r="T148" s="59"/>
      <c r="U148" s="62"/>
      <c r="V148" s="60"/>
      <c r="W148" s="6"/>
      <c r="X148" s="59"/>
      <c r="Y148" s="6"/>
      <c r="Z148" s="59"/>
      <c r="AA148" s="63"/>
      <c r="AB148" s="59"/>
      <c r="AC148" s="6"/>
      <c r="AD148" s="59"/>
      <c r="AE148" s="6"/>
      <c r="AF148" s="59"/>
      <c r="AG148" s="62"/>
      <c r="AH148" s="60"/>
      <c r="AI148" s="6"/>
      <c r="AJ148" s="59"/>
      <c r="AK148" s="6"/>
      <c r="AL148" s="59"/>
      <c r="AM148" s="63"/>
      <c r="AN148" s="60"/>
      <c r="AO148" s="6"/>
      <c r="AP148" s="61"/>
      <c r="AQ148" s="6"/>
      <c r="AR148" s="61"/>
      <c r="AS148" s="64"/>
      <c r="AT148" s="59"/>
      <c r="AU148" s="6"/>
      <c r="AV148" s="59"/>
      <c r="AW148" s="6"/>
      <c r="AX148" s="59"/>
      <c r="AY148" s="59"/>
      <c r="AZ148" s="335"/>
      <c r="BA148" s="336"/>
      <c r="BB148" s="336"/>
      <c r="BC148" s="337"/>
      <c r="BD148" s="333"/>
      <c r="BE148" s="334"/>
      <c r="BF148" s="315" t="s">
        <v>441</v>
      </c>
      <c r="BG148" s="433" t="s">
        <v>453</v>
      </c>
    </row>
    <row r="149" spans="1:59" s="28" customFormat="1" ht="16.5">
      <c r="A149" s="304" t="s">
        <v>510</v>
      </c>
      <c r="B149" s="338" t="s">
        <v>19</v>
      </c>
      <c r="C149" s="259" t="s">
        <v>527</v>
      </c>
      <c r="D149" s="113"/>
      <c r="E149" s="6"/>
      <c r="F149" s="113"/>
      <c r="G149" s="6"/>
      <c r="H149" s="113"/>
      <c r="I149" s="114"/>
      <c r="J149" s="60">
        <v>1</v>
      </c>
      <c r="K149" s="6">
        <f t="shared" si="197"/>
        <v>14</v>
      </c>
      <c r="L149" s="59">
        <v>1</v>
      </c>
      <c r="M149" s="6">
        <f t="shared" ref="M149:M156" si="198">IF(L149*14=0,"",L149*14)</f>
        <v>14</v>
      </c>
      <c r="N149" s="59">
        <v>2</v>
      </c>
      <c r="O149" s="63" t="s">
        <v>84</v>
      </c>
      <c r="P149" s="59"/>
      <c r="Q149" s="6"/>
      <c r="R149" s="59"/>
      <c r="S149" s="6"/>
      <c r="T149" s="59"/>
      <c r="U149" s="62"/>
      <c r="V149" s="60"/>
      <c r="W149" s="6"/>
      <c r="X149" s="59"/>
      <c r="Y149" s="6"/>
      <c r="Z149" s="59"/>
      <c r="AA149" s="63"/>
      <c r="AB149" s="59"/>
      <c r="AC149" s="6"/>
      <c r="AD149" s="59"/>
      <c r="AE149" s="6"/>
      <c r="AF149" s="59"/>
      <c r="AG149" s="62"/>
      <c r="AH149" s="60"/>
      <c r="AI149" s="6"/>
      <c r="AJ149" s="59"/>
      <c r="AK149" s="6"/>
      <c r="AL149" s="59"/>
      <c r="AM149" s="63"/>
      <c r="AN149" s="60"/>
      <c r="AO149" s="6"/>
      <c r="AP149" s="61"/>
      <c r="AQ149" s="6"/>
      <c r="AR149" s="61"/>
      <c r="AS149" s="64"/>
      <c r="AT149" s="59"/>
      <c r="AU149" s="6"/>
      <c r="AV149" s="59"/>
      <c r="AW149" s="6"/>
      <c r="AX149" s="59"/>
      <c r="AY149" s="59"/>
      <c r="AZ149" s="335"/>
      <c r="BA149" s="336"/>
      <c r="BB149" s="336"/>
      <c r="BC149" s="337"/>
      <c r="BD149" s="333"/>
      <c r="BE149" s="334"/>
      <c r="BF149" s="315" t="s">
        <v>441</v>
      </c>
      <c r="BG149" s="433" t="s">
        <v>453</v>
      </c>
    </row>
    <row r="150" spans="1:59" s="28" customFormat="1" ht="16.5">
      <c r="A150" s="304" t="s">
        <v>511</v>
      </c>
      <c r="B150" s="338" t="s">
        <v>19</v>
      </c>
      <c r="C150" s="259" t="s">
        <v>529</v>
      </c>
      <c r="D150" s="113"/>
      <c r="E150" s="6"/>
      <c r="F150" s="113"/>
      <c r="G150" s="6"/>
      <c r="H150" s="113"/>
      <c r="I150" s="114"/>
      <c r="J150" s="60">
        <v>1</v>
      </c>
      <c r="K150" s="6">
        <f t="shared" si="197"/>
        <v>14</v>
      </c>
      <c r="L150" s="59">
        <v>1</v>
      </c>
      <c r="M150" s="6">
        <f t="shared" si="198"/>
        <v>14</v>
      </c>
      <c r="N150" s="59">
        <v>2</v>
      </c>
      <c r="O150" s="63" t="s">
        <v>84</v>
      </c>
      <c r="P150" s="59"/>
      <c r="Q150" s="6"/>
      <c r="R150" s="59"/>
      <c r="S150" s="6"/>
      <c r="T150" s="59"/>
      <c r="U150" s="62"/>
      <c r="V150" s="60"/>
      <c r="W150" s="6"/>
      <c r="X150" s="59"/>
      <c r="Y150" s="6"/>
      <c r="Z150" s="59"/>
      <c r="AA150" s="63"/>
      <c r="AB150" s="59"/>
      <c r="AC150" s="6"/>
      <c r="AD150" s="59"/>
      <c r="AE150" s="6"/>
      <c r="AF150" s="59"/>
      <c r="AG150" s="62"/>
      <c r="AH150" s="60"/>
      <c r="AI150" s="6"/>
      <c r="AJ150" s="59"/>
      <c r="AK150" s="6"/>
      <c r="AL150" s="59"/>
      <c r="AM150" s="63"/>
      <c r="AN150" s="60"/>
      <c r="AO150" s="6"/>
      <c r="AP150" s="61"/>
      <c r="AQ150" s="6"/>
      <c r="AR150" s="61"/>
      <c r="AS150" s="64"/>
      <c r="AT150" s="59"/>
      <c r="AU150" s="6"/>
      <c r="AV150" s="59"/>
      <c r="AW150" s="6"/>
      <c r="AX150" s="59"/>
      <c r="AY150" s="59"/>
      <c r="AZ150" s="335"/>
      <c r="BA150" s="336"/>
      <c r="BB150" s="336"/>
      <c r="BC150" s="337"/>
      <c r="BD150" s="333"/>
      <c r="BE150" s="334"/>
      <c r="BF150" s="315" t="s">
        <v>441</v>
      </c>
      <c r="BG150" s="433" t="s">
        <v>447</v>
      </c>
    </row>
    <row r="151" spans="1:59" s="28" customFormat="1" ht="16.5">
      <c r="A151" s="304" t="s">
        <v>512</v>
      </c>
      <c r="B151" s="338" t="s">
        <v>19</v>
      </c>
      <c r="C151" s="259" t="s">
        <v>528</v>
      </c>
      <c r="D151" s="113"/>
      <c r="E151" s="6"/>
      <c r="F151" s="113"/>
      <c r="G151" s="6"/>
      <c r="H151" s="113"/>
      <c r="I151" s="114"/>
      <c r="J151" s="60">
        <v>1</v>
      </c>
      <c r="K151" s="6">
        <f t="shared" si="197"/>
        <v>14</v>
      </c>
      <c r="L151" s="59">
        <v>1</v>
      </c>
      <c r="M151" s="6">
        <f t="shared" si="198"/>
        <v>14</v>
      </c>
      <c r="N151" s="59">
        <v>2</v>
      </c>
      <c r="O151" s="63" t="s">
        <v>84</v>
      </c>
      <c r="P151" s="59"/>
      <c r="Q151" s="6"/>
      <c r="R151" s="59"/>
      <c r="S151" s="6"/>
      <c r="T151" s="59"/>
      <c r="U151" s="62"/>
      <c r="V151" s="60"/>
      <c r="W151" s="6"/>
      <c r="X151" s="59"/>
      <c r="Y151" s="6"/>
      <c r="Z151" s="59"/>
      <c r="AA151" s="63"/>
      <c r="AB151" s="59"/>
      <c r="AC151" s="6"/>
      <c r="AD151" s="59"/>
      <c r="AE151" s="6"/>
      <c r="AF151" s="59"/>
      <c r="AG151" s="62"/>
      <c r="AH151" s="60"/>
      <c r="AI151" s="6"/>
      <c r="AJ151" s="59"/>
      <c r="AK151" s="6"/>
      <c r="AL151" s="59"/>
      <c r="AM151" s="63"/>
      <c r="AN151" s="60"/>
      <c r="AO151" s="6"/>
      <c r="AP151" s="61"/>
      <c r="AQ151" s="6"/>
      <c r="AR151" s="61"/>
      <c r="AS151" s="64"/>
      <c r="AT151" s="59"/>
      <c r="AU151" s="6"/>
      <c r="AV151" s="59"/>
      <c r="AW151" s="6"/>
      <c r="AX151" s="59"/>
      <c r="AY151" s="59"/>
      <c r="AZ151" s="335"/>
      <c r="BA151" s="336"/>
      <c r="BB151" s="336"/>
      <c r="BC151" s="337"/>
      <c r="BD151" s="333"/>
      <c r="BE151" s="334"/>
      <c r="BF151" s="315" t="s">
        <v>441</v>
      </c>
      <c r="BG151" s="433" t="s">
        <v>530</v>
      </c>
    </row>
    <row r="152" spans="1:59" s="28" customFormat="1" ht="16.5">
      <c r="A152" s="304" t="s">
        <v>404</v>
      </c>
      <c r="B152" s="338" t="s">
        <v>19</v>
      </c>
      <c r="C152" s="259" t="s">
        <v>521</v>
      </c>
      <c r="D152" s="113"/>
      <c r="E152" s="6"/>
      <c r="F152" s="113"/>
      <c r="G152" s="6"/>
      <c r="H152" s="113"/>
      <c r="I152" s="114"/>
      <c r="J152" s="60">
        <v>1</v>
      </c>
      <c r="K152" s="6">
        <f t="shared" si="197"/>
        <v>14</v>
      </c>
      <c r="L152" s="59">
        <v>1</v>
      </c>
      <c r="M152" s="6">
        <f t="shared" si="198"/>
        <v>14</v>
      </c>
      <c r="N152" s="59">
        <v>2</v>
      </c>
      <c r="O152" s="63" t="s">
        <v>84</v>
      </c>
      <c r="P152" s="59"/>
      <c r="Q152" s="6"/>
      <c r="R152" s="59"/>
      <c r="S152" s="6"/>
      <c r="T152" s="59"/>
      <c r="U152" s="62"/>
      <c r="V152" s="60"/>
      <c r="W152" s="6"/>
      <c r="X152" s="59"/>
      <c r="Y152" s="6"/>
      <c r="Z152" s="59"/>
      <c r="AA152" s="63"/>
      <c r="AB152" s="59"/>
      <c r="AC152" s="6"/>
      <c r="AD152" s="59"/>
      <c r="AE152" s="6"/>
      <c r="AF152" s="59"/>
      <c r="AG152" s="62"/>
      <c r="AH152" s="60"/>
      <c r="AI152" s="6"/>
      <c r="AJ152" s="59"/>
      <c r="AK152" s="6"/>
      <c r="AL152" s="59"/>
      <c r="AM152" s="63"/>
      <c r="AN152" s="60"/>
      <c r="AO152" s="6"/>
      <c r="AP152" s="61"/>
      <c r="AQ152" s="6"/>
      <c r="AR152" s="61"/>
      <c r="AS152" s="64"/>
      <c r="AT152" s="59"/>
      <c r="AU152" s="6"/>
      <c r="AV152" s="59"/>
      <c r="AW152" s="6"/>
      <c r="AX152" s="59"/>
      <c r="AY152" s="59"/>
      <c r="AZ152" s="348"/>
      <c r="BA152" s="349"/>
      <c r="BB152" s="349"/>
      <c r="BC152" s="350"/>
      <c r="BD152" s="343"/>
      <c r="BE152" s="344"/>
      <c r="BF152" s="317" t="s">
        <v>436</v>
      </c>
      <c r="BG152" s="433" t="s">
        <v>391</v>
      </c>
    </row>
    <row r="153" spans="1:59" s="28" customFormat="1" ht="16.5">
      <c r="A153" s="304" t="s">
        <v>520</v>
      </c>
      <c r="B153" s="338" t="s">
        <v>19</v>
      </c>
      <c r="C153" s="259" t="s">
        <v>519</v>
      </c>
      <c r="D153" s="113"/>
      <c r="E153" s="6"/>
      <c r="F153" s="113"/>
      <c r="G153" s="6"/>
      <c r="H153" s="113"/>
      <c r="I153" s="114"/>
      <c r="J153" s="60">
        <v>1</v>
      </c>
      <c r="K153" s="6">
        <f t="shared" si="197"/>
        <v>14</v>
      </c>
      <c r="L153" s="59">
        <v>1</v>
      </c>
      <c r="M153" s="6">
        <f t="shared" si="198"/>
        <v>14</v>
      </c>
      <c r="N153" s="59">
        <v>2</v>
      </c>
      <c r="O153" s="63" t="s">
        <v>84</v>
      </c>
      <c r="P153" s="59"/>
      <c r="Q153" s="6"/>
      <c r="R153" s="59"/>
      <c r="S153" s="6"/>
      <c r="T153" s="59"/>
      <c r="U153" s="62"/>
      <c r="V153" s="60"/>
      <c r="W153" s="6"/>
      <c r="X153" s="59"/>
      <c r="Y153" s="6"/>
      <c r="Z153" s="59"/>
      <c r="AA153" s="63"/>
      <c r="AB153" s="59"/>
      <c r="AC153" s="6"/>
      <c r="AD153" s="59"/>
      <c r="AE153" s="6"/>
      <c r="AF153" s="59"/>
      <c r="AG153" s="62"/>
      <c r="AH153" s="60"/>
      <c r="AI153" s="6"/>
      <c r="AJ153" s="59"/>
      <c r="AK153" s="6"/>
      <c r="AL153" s="59"/>
      <c r="AM153" s="63"/>
      <c r="AN153" s="60"/>
      <c r="AO153" s="6"/>
      <c r="AP153" s="61"/>
      <c r="AQ153" s="6"/>
      <c r="AR153" s="61"/>
      <c r="AS153" s="64"/>
      <c r="AT153" s="59"/>
      <c r="AU153" s="6"/>
      <c r="AV153" s="59"/>
      <c r="AW153" s="6"/>
      <c r="AX153" s="59"/>
      <c r="AY153" s="59"/>
      <c r="AZ153" s="348"/>
      <c r="BA153" s="349"/>
      <c r="BB153" s="349"/>
      <c r="BC153" s="350"/>
      <c r="BD153" s="343"/>
      <c r="BE153" s="344"/>
      <c r="BF153" s="317" t="s">
        <v>436</v>
      </c>
      <c r="BG153" s="433" t="s">
        <v>391</v>
      </c>
    </row>
    <row r="154" spans="1:59" s="28" customFormat="1" ht="16.5">
      <c r="A154" s="304" t="s">
        <v>508</v>
      </c>
      <c r="B154" s="338" t="s">
        <v>19</v>
      </c>
      <c r="C154" s="259" t="s">
        <v>513</v>
      </c>
      <c r="D154" s="113"/>
      <c r="E154" s="6"/>
      <c r="F154" s="113"/>
      <c r="G154" s="6"/>
      <c r="H154" s="113"/>
      <c r="I154" s="114"/>
      <c r="J154" s="60">
        <v>1</v>
      </c>
      <c r="K154" s="6">
        <f t="shared" si="197"/>
        <v>14</v>
      </c>
      <c r="L154" s="59">
        <v>1</v>
      </c>
      <c r="M154" s="6">
        <f t="shared" si="198"/>
        <v>14</v>
      </c>
      <c r="N154" s="59">
        <v>2</v>
      </c>
      <c r="O154" s="63" t="s">
        <v>84</v>
      </c>
      <c r="P154" s="59"/>
      <c r="Q154" s="6"/>
      <c r="R154" s="59"/>
      <c r="S154" s="6"/>
      <c r="T154" s="59"/>
      <c r="U154" s="62"/>
      <c r="V154" s="60"/>
      <c r="W154" s="6"/>
      <c r="X154" s="59"/>
      <c r="Y154" s="6"/>
      <c r="Z154" s="59"/>
      <c r="AA154" s="63"/>
      <c r="AB154" s="59"/>
      <c r="AC154" s="6"/>
      <c r="AD154" s="59"/>
      <c r="AE154" s="6"/>
      <c r="AF154" s="59"/>
      <c r="AG154" s="62"/>
      <c r="AH154" s="60"/>
      <c r="AI154" s="6"/>
      <c r="AJ154" s="59"/>
      <c r="AK154" s="6"/>
      <c r="AL154" s="59"/>
      <c r="AM154" s="63"/>
      <c r="AN154" s="60"/>
      <c r="AO154" s="6"/>
      <c r="AP154" s="61"/>
      <c r="AQ154" s="6"/>
      <c r="AR154" s="61"/>
      <c r="AS154" s="64"/>
      <c r="AT154" s="59"/>
      <c r="AU154" s="6"/>
      <c r="AV154" s="59"/>
      <c r="AW154" s="6"/>
      <c r="AX154" s="59"/>
      <c r="AY154" s="59"/>
      <c r="AZ154" s="335"/>
      <c r="BA154" s="336"/>
      <c r="BB154" s="336"/>
      <c r="BC154" s="337"/>
      <c r="BD154" s="333"/>
      <c r="BE154" s="334"/>
      <c r="BF154" s="317" t="s">
        <v>436</v>
      </c>
      <c r="BG154" s="433" t="s">
        <v>391</v>
      </c>
    </row>
    <row r="155" spans="1:59" s="28" customFormat="1" ht="16.5">
      <c r="A155" s="304" t="s">
        <v>518</v>
      </c>
      <c r="B155" s="338" t="s">
        <v>19</v>
      </c>
      <c r="C155" s="259" t="s">
        <v>514</v>
      </c>
      <c r="D155" s="113"/>
      <c r="E155" s="6"/>
      <c r="F155" s="113"/>
      <c r="G155" s="6"/>
      <c r="H155" s="113"/>
      <c r="I155" s="114"/>
      <c r="J155" s="60">
        <v>1</v>
      </c>
      <c r="K155" s="6">
        <f t="shared" si="197"/>
        <v>14</v>
      </c>
      <c r="L155" s="59">
        <v>1</v>
      </c>
      <c r="M155" s="6">
        <f t="shared" si="198"/>
        <v>14</v>
      </c>
      <c r="N155" s="59">
        <v>2</v>
      </c>
      <c r="O155" s="275" t="s">
        <v>84</v>
      </c>
      <c r="P155" s="59"/>
      <c r="Q155" s="6"/>
      <c r="R155" s="59"/>
      <c r="S155" s="6"/>
      <c r="T155" s="59"/>
      <c r="U155" s="62"/>
      <c r="V155" s="60"/>
      <c r="W155" s="6"/>
      <c r="X155" s="59"/>
      <c r="Y155" s="6"/>
      <c r="Z155" s="59"/>
      <c r="AA155" s="63"/>
      <c r="AB155" s="59"/>
      <c r="AC155" s="6"/>
      <c r="AD155" s="59"/>
      <c r="AE155" s="6"/>
      <c r="AF155" s="59"/>
      <c r="AG155" s="62"/>
      <c r="AH155" s="60"/>
      <c r="AI155" s="6"/>
      <c r="AJ155" s="59"/>
      <c r="AK155" s="6"/>
      <c r="AL155" s="59"/>
      <c r="AM155" s="63"/>
      <c r="AN155" s="60"/>
      <c r="AO155" s="6"/>
      <c r="AP155" s="61"/>
      <c r="AQ155" s="6"/>
      <c r="AR155" s="61"/>
      <c r="AS155" s="64"/>
      <c r="AT155" s="59"/>
      <c r="AU155" s="6"/>
      <c r="AV155" s="59"/>
      <c r="AW155" s="6"/>
      <c r="AX155" s="59"/>
      <c r="AY155" s="59"/>
      <c r="AZ155" s="335"/>
      <c r="BA155" s="336"/>
      <c r="BB155" s="336"/>
      <c r="BC155" s="337"/>
      <c r="BD155" s="333"/>
      <c r="BE155" s="334"/>
      <c r="BF155" s="317" t="s">
        <v>436</v>
      </c>
      <c r="BG155" s="433" t="s">
        <v>391</v>
      </c>
    </row>
    <row r="156" spans="1:59" s="28" customFormat="1" ht="16.5">
      <c r="A156" s="304" t="s">
        <v>561</v>
      </c>
      <c r="B156" s="338" t="s">
        <v>19</v>
      </c>
      <c r="C156" s="259" t="s">
        <v>562</v>
      </c>
      <c r="D156" s="113"/>
      <c r="E156" s="6"/>
      <c r="F156" s="113"/>
      <c r="G156" s="6"/>
      <c r="H156" s="113"/>
      <c r="I156" s="114"/>
      <c r="J156" s="60">
        <v>1</v>
      </c>
      <c r="K156" s="6">
        <f t="shared" si="197"/>
        <v>14</v>
      </c>
      <c r="L156" s="59">
        <v>1</v>
      </c>
      <c r="M156" s="6">
        <f t="shared" si="198"/>
        <v>14</v>
      </c>
      <c r="N156" s="59">
        <v>2</v>
      </c>
      <c r="O156" s="275" t="s">
        <v>75</v>
      </c>
      <c r="P156" s="59"/>
      <c r="Q156" s="6"/>
      <c r="R156" s="59"/>
      <c r="S156" s="6"/>
      <c r="T156" s="59"/>
      <c r="U156" s="62"/>
      <c r="V156" s="60"/>
      <c r="W156" s="6"/>
      <c r="X156" s="59"/>
      <c r="Y156" s="6"/>
      <c r="Z156" s="59"/>
      <c r="AA156" s="63"/>
      <c r="AB156" s="59"/>
      <c r="AC156" s="6"/>
      <c r="AD156" s="59"/>
      <c r="AE156" s="6"/>
      <c r="AF156" s="59"/>
      <c r="AG156" s="62"/>
      <c r="AH156" s="60"/>
      <c r="AI156" s="6"/>
      <c r="AJ156" s="59"/>
      <c r="AK156" s="6"/>
      <c r="AL156" s="59"/>
      <c r="AM156" s="63"/>
      <c r="AN156" s="60"/>
      <c r="AO156" s="6"/>
      <c r="AP156" s="61"/>
      <c r="AQ156" s="6"/>
      <c r="AR156" s="61"/>
      <c r="AS156" s="64"/>
      <c r="AT156" s="59"/>
      <c r="AU156" s="6"/>
      <c r="AV156" s="59"/>
      <c r="AW156" s="6"/>
      <c r="AX156" s="59"/>
      <c r="AY156" s="59"/>
      <c r="AZ156" s="366"/>
      <c r="BA156" s="367"/>
      <c r="BB156" s="367"/>
      <c r="BC156" s="368"/>
      <c r="BD156" s="364"/>
      <c r="BE156" s="365"/>
      <c r="BF156" s="316" t="s">
        <v>438</v>
      </c>
      <c r="BG156" s="433" t="s">
        <v>560</v>
      </c>
    </row>
    <row r="157" spans="1:59" s="28" customFormat="1" ht="15.6" customHeight="1">
      <c r="A157" s="304" t="s">
        <v>582</v>
      </c>
      <c r="B157" s="338" t="s">
        <v>19</v>
      </c>
      <c r="C157" s="259" t="s">
        <v>342</v>
      </c>
      <c r="D157" s="113"/>
      <c r="E157" s="6" t="str">
        <f>IF(D157*14=0,"",D157*14)</f>
        <v/>
      </c>
      <c r="F157" s="113"/>
      <c r="G157" s="6" t="str">
        <f>IF(F157*14=0,"",F157*14)</f>
        <v/>
      </c>
      <c r="H157" s="113"/>
      <c r="I157" s="114"/>
      <c r="J157" s="60">
        <v>1</v>
      </c>
      <c r="K157" s="6">
        <f t="shared" ref="K157" si="199">IF(J157*14=0,"",J157*14)</f>
        <v>14</v>
      </c>
      <c r="L157" s="59">
        <v>1</v>
      </c>
      <c r="M157" s="6">
        <f>IF(L157*14=0,"",L157*14)</f>
        <v>14</v>
      </c>
      <c r="N157" s="59">
        <v>2</v>
      </c>
      <c r="O157" s="275" t="s">
        <v>75</v>
      </c>
      <c r="P157" s="59"/>
      <c r="Q157" s="6" t="str">
        <f>IF(P157*14=0,"",P157*14)</f>
        <v/>
      </c>
      <c r="R157" s="59"/>
      <c r="S157" s="6" t="str">
        <f>IF(R157*14=0,"",R157*14)</f>
        <v/>
      </c>
      <c r="T157" s="59"/>
      <c r="U157" s="62"/>
      <c r="V157" s="60"/>
      <c r="W157" s="6" t="str">
        <f>IF(V157*14=0,"",V157*14)</f>
        <v/>
      </c>
      <c r="X157" s="59"/>
      <c r="Y157" s="6" t="str">
        <f>IF(X157*14=0,"",X157*14)</f>
        <v/>
      </c>
      <c r="Z157" s="59"/>
      <c r="AA157" s="63"/>
      <c r="AB157" s="59"/>
      <c r="AC157" s="6" t="str">
        <f>IF(AB157*14=0,"",AB157*14)</f>
        <v/>
      </c>
      <c r="AD157" s="59"/>
      <c r="AE157" s="6" t="str">
        <f>IF(AD157*14=0,"",AD157*14)</f>
        <v/>
      </c>
      <c r="AF157" s="59"/>
      <c r="AG157" s="62"/>
      <c r="AH157" s="60"/>
      <c r="AI157" s="6" t="str">
        <f>IF(AH157*14=0,"",AH157*14)</f>
        <v/>
      </c>
      <c r="AJ157" s="59"/>
      <c r="AK157" s="6" t="str">
        <f>IF(AJ157*14=0,"",AJ157*14)</f>
        <v/>
      </c>
      <c r="AL157" s="59"/>
      <c r="AM157" s="63"/>
      <c r="AN157" s="60"/>
      <c r="AO157" s="6" t="str">
        <f>IF(AN157*14=0,"",AN157*14)</f>
        <v/>
      </c>
      <c r="AP157" s="61"/>
      <c r="AQ157" s="6" t="str">
        <f>IF(AP157*14=0,"",AP157*14)</f>
        <v/>
      </c>
      <c r="AR157" s="61"/>
      <c r="AS157" s="64"/>
      <c r="AT157" s="59"/>
      <c r="AU157" s="6" t="str">
        <f>IF(AT157*14=0,"",AT157*14)</f>
        <v/>
      </c>
      <c r="AV157" s="59"/>
      <c r="AW157" s="6" t="str">
        <f>IF(AV157*14=0,"",AV157*14)</f>
        <v/>
      </c>
      <c r="AX157" s="59"/>
      <c r="AY157" s="59"/>
      <c r="AZ157" s="440"/>
      <c r="BA157" s="441"/>
      <c r="BB157" s="441"/>
      <c r="BC157" s="442"/>
      <c r="BD157" s="443"/>
      <c r="BE157" s="444"/>
      <c r="BF157" s="315" t="s">
        <v>441</v>
      </c>
      <c r="BG157" s="433" t="s">
        <v>447</v>
      </c>
    </row>
    <row r="158" spans="1:59" s="28" customFormat="1" ht="15.6" customHeight="1">
      <c r="A158" s="282" t="s">
        <v>576</v>
      </c>
      <c r="B158" s="108" t="s">
        <v>19</v>
      </c>
      <c r="C158" s="283" t="s">
        <v>577</v>
      </c>
      <c r="D158" s="60"/>
      <c r="E158" s="6"/>
      <c r="F158" s="59"/>
      <c r="G158" s="6"/>
      <c r="H158" s="59"/>
      <c r="I158" s="63"/>
      <c r="J158" s="60"/>
      <c r="K158" s="6"/>
      <c r="L158" s="59"/>
      <c r="M158" s="6"/>
      <c r="N158" s="59"/>
      <c r="O158" s="63"/>
      <c r="P158" s="59"/>
      <c r="Q158" s="6"/>
      <c r="R158" s="59"/>
      <c r="S158" s="6"/>
      <c r="T158" s="59"/>
      <c r="U158" s="62"/>
      <c r="V158" s="60"/>
      <c r="W158" s="6"/>
      <c r="X158" s="59"/>
      <c r="Y158" s="6"/>
      <c r="Z158" s="59"/>
      <c r="AA158" s="63"/>
      <c r="AB158" s="59">
        <v>1</v>
      </c>
      <c r="AC158" s="6">
        <f t="shared" ref="AC158:AC160" si="200">IF(AB158*14=0,"",AB158*14)</f>
        <v>14</v>
      </c>
      <c r="AD158" s="59">
        <v>1</v>
      </c>
      <c r="AE158" s="6">
        <f t="shared" ref="AE158:AE160" si="201">IF(AD158*14=0,"",AD158*14)</f>
        <v>14</v>
      </c>
      <c r="AF158" s="59">
        <v>2</v>
      </c>
      <c r="AG158" s="62" t="s">
        <v>84</v>
      </c>
      <c r="AH158" s="60"/>
      <c r="AI158" s="6"/>
      <c r="AJ158" s="59"/>
      <c r="AK158" s="6"/>
      <c r="AL158" s="59"/>
      <c r="AM158" s="63"/>
      <c r="AN158" s="60"/>
      <c r="AO158" s="6"/>
      <c r="AP158" s="61"/>
      <c r="AQ158" s="6"/>
      <c r="AR158" s="61"/>
      <c r="AS158" s="64"/>
      <c r="AT158" s="59"/>
      <c r="AU158" s="6"/>
      <c r="AV158" s="59"/>
      <c r="AW158" s="6"/>
      <c r="AX158" s="59"/>
      <c r="AY158" s="59"/>
      <c r="AZ158" s="377"/>
      <c r="BA158" s="378"/>
      <c r="BB158" s="378"/>
      <c r="BC158" s="379"/>
      <c r="BD158" s="375"/>
      <c r="BE158" s="376"/>
      <c r="BF158" s="231" t="s">
        <v>571</v>
      </c>
      <c r="BG158" s="436" t="s">
        <v>572</v>
      </c>
    </row>
    <row r="159" spans="1:59" s="28" customFormat="1" ht="15.6" customHeight="1">
      <c r="A159" s="282" t="s">
        <v>578</v>
      </c>
      <c r="B159" s="108" t="s">
        <v>19</v>
      </c>
      <c r="C159" s="283" t="s">
        <v>579</v>
      </c>
      <c r="D159" s="60"/>
      <c r="E159" s="6"/>
      <c r="F159" s="59"/>
      <c r="G159" s="6"/>
      <c r="H159" s="59"/>
      <c r="I159" s="63"/>
      <c r="J159" s="60"/>
      <c r="K159" s="6"/>
      <c r="L159" s="59"/>
      <c r="M159" s="6"/>
      <c r="N159" s="59"/>
      <c r="O159" s="63"/>
      <c r="P159" s="59"/>
      <c r="Q159" s="6"/>
      <c r="R159" s="59"/>
      <c r="S159" s="6"/>
      <c r="T159" s="59"/>
      <c r="U159" s="62"/>
      <c r="V159" s="60"/>
      <c r="W159" s="6"/>
      <c r="X159" s="59"/>
      <c r="Y159" s="6"/>
      <c r="Z159" s="59"/>
      <c r="AA159" s="63"/>
      <c r="AB159" s="59">
        <v>1</v>
      </c>
      <c r="AC159" s="6">
        <f t="shared" si="200"/>
        <v>14</v>
      </c>
      <c r="AD159" s="59">
        <v>1</v>
      </c>
      <c r="AE159" s="6">
        <f t="shared" si="201"/>
        <v>14</v>
      </c>
      <c r="AF159" s="59">
        <v>2</v>
      </c>
      <c r="AG159" s="62" t="s">
        <v>84</v>
      </c>
      <c r="AH159" s="60"/>
      <c r="AI159" s="6"/>
      <c r="AJ159" s="59"/>
      <c r="AK159" s="6"/>
      <c r="AL159" s="59"/>
      <c r="AM159" s="63"/>
      <c r="AN159" s="60"/>
      <c r="AO159" s="6"/>
      <c r="AP159" s="61"/>
      <c r="AQ159" s="6"/>
      <c r="AR159" s="61"/>
      <c r="AS159" s="64"/>
      <c r="AT159" s="59"/>
      <c r="AU159" s="6"/>
      <c r="AV159" s="59"/>
      <c r="AW159" s="6"/>
      <c r="AX159" s="59"/>
      <c r="AY159" s="59"/>
      <c r="AZ159" s="377"/>
      <c r="BA159" s="378"/>
      <c r="BB159" s="378"/>
      <c r="BC159" s="379"/>
      <c r="BD159" s="375"/>
      <c r="BE159" s="376"/>
      <c r="BF159" s="231" t="s">
        <v>571</v>
      </c>
      <c r="BG159" s="436" t="s">
        <v>572</v>
      </c>
    </row>
    <row r="160" spans="1:59" s="28" customFormat="1" ht="15.75" customHeight="1">
      <c r="A160" s="282" t="s">
        <v>580</v>
      </c>
      <c r="B160" s="108" t="s">
        <v>19</v>
      </c>
      <c r="C160" s="283" t="s">
        <v>581</v>
      </c>
      <c r="D160" s="60"/>
      <c r="E160" s="6"/>
      <c r="F160" s="59"/>
      <c r="G160" s="6"/>
      <c r="H160" s="59"/>
      <c r="I160" s="63"/>
      <c r="J160" s="60"/>
      <c r="K160" s="6"/>
      <c r="L160" s="59"/>
      <c r="M160" s="6"/>
      <c r="N160" s="59"/>
      <c r="O160" s="63"/>
      <c r="P160" s="59"/>
      <c r="Q160" s="6"/>
      <c r="R160" s="59"/>
      <c r="S160" s="6"/>
      <c r="T160" s="59"/>
      <c r="U160" s="62"/>
      <c r="V160" s="60"/>
      <c r="W160" s="6"/>
      <c r="X160" s="59"/>
      <c r="Y160" s="6"/>
      <c r="Z160" s="59"/>
      <c r="AA160" s="63"/>
      <c r="AB160" s="59">
        <v>1</v>
      </c>
      <c r="AC160" s="6">
        <f t="shared" si="200"/>
        <v>14</v>
      </c>
      <c r="AD160" s="59">
        <v>1</v>
      </c>
      <c r="AE160" s="6">
        <f t="shared" si="201"/>
        <v>14</v>
      </c>
      <c r="AF160" s="59">
        <v>2</v>
      </c>
      <c r="AG160" s="62" t="s">
        <v>84</v>
      </c>
      <c r="AH160" s="60"/>
      <c r="AI160" s="6"/>
      <c r="AJ160" s="59"/>
      <c r="AK160" s="6"/>
      <c r="AL160" s="59"/>
      <c r="AM160" s="63"/>
      <c r="AN160" s="60"/>
      <c r="AO160" s="6"/>
      <c r="AP160" s="61"/>
      <c r="AQ160" s="6"/>
      <c r="AR160" s="61"/>
      <c r="AS160" s="64"/>
      <c r="AT160" s="59"/>
      <c r="AU160" s="6"/>
      <c r="AV160" s="59"/>
      <c r="AW160" s="6"/>
      <c r="AX160" s="59"/>
      <c r="AY160" s="59"/>
      <c r="AZ160" s="377"/>
      <c r="BA160" s="378"/>
      <c r="BB160" s="378"/>
      <c r="BC160" s="379"/>
      <c r="BD160" s="375"/>
      <c r="BE160" s="376"/>
      <c r="BF160" s="231" t="s">
        <v>571</v>
      </c>
      <c r="BG160" s="436" t="s">
        <v>572</v>
      </c>
    </row>
    <row r="161" spans="1:58" s="28" customFormat="1" ht="15.95" customHeight="1" thickBot="1">
      <c r="A161" s="477"/>
      <c r="B161" s="477"/>
      <c r="C161" s="477"/>
      <c r="D161" s="477"/>
      <c r="E161" s="477"/>
      <c r="F161" s="477"/>
      <c r="G161" s="477"/>
      <c r="H161" s="477"/>
      <c r="I161" s="477"/>
      <c r="J161" s="477"/>
      <c r="K161" s="477"/>
      <c r="L161" s="477"/>
      <c r="M161" s="477"/>
      <c r="N161" s="477"/>
      <c r="O161" s="477"/>
      <c r="P161" s="477"/>
      <c r="Q161" s="477"/>
      <c r="R161" s="477"/>
      <c r="S161" s="477"/>
      <c r="T161" s="477"/>
      <c r="U161" s="477"/>
      <c r="V161" s="477"/>
      <c r="W161" s="477"/>
      <c r="X161" s="477"/>
      <c r="Y161" s="477"/>
      <c r="Z161" s="477"/>
      <c r="AA161" s="477"/>
      <c r="AB161" s="477"/>
      <c r="AC161" s="477"/>
      <c r="AD161" s="477"/>
      <c r="AE161" s="477"/>
      <c r="AF161" s="477"/>
      <c r="AG161" s="477"/>
      <c r="AH161" s="477"/>
      <c r="AI161" s="477"/>
      <c r="AJ161" s="477"/>
      <c r="AK161" s="477"/>
      <c r="AL161" s="477"/>
      <c r="AM161" s="477"/>
      <c r="AN161" s="477"/>
      <c r="AO161" s="477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211"/>
      <c r="BA161" s="211"/>
      <c r="BB161" s="211"/>
      <c r="BC161" s="211"/>
      <c r="BD161" s="211"/>
      <c r="BE161" s="212"/>
      <c r="BF161" s="318"/>
    </row>
    <row r="162" spans="1:58" s="28" customFormat="1" ht="9.9499999999999993" customHeight="1" thickTop="1" thickBot="1">
      <c r="A162" s="117"/>
      <c r="B162" s="118"/>
      <c r="C162" s="80"/>
      <c r="D162" s="115"/>
      <c r="E162" s="115"/>
      <c r="F162" s="115"/>
      <c r="G162" s="115"/>
      <c r="H162" s="115"/>
      <c r="I162" s="115"/>
      <c r="J162" s="115"/>
      <c r="K162" s="115"/>
      <c r="L162" s="115"/>
      <c r="M162" s="68"/>
      <c r="N162" s="92"/>
      <c r="O162" s="92"/>
      <c r="P162" s="115"/>
      <c r="Q162" s="115"/>
      <c r="R162" s="115"/>
      <c r="S162" s="115"/>
      <c r="T162" s="115"/>
      <c r="U162" s="115"/>
      <c r="V162" s="115"/>
      <c r="W162" s="115"/>
      <c r="X162" s="115"/>
      <c r="Y162" s="68"/>
      <c r="Z162" s="92"/>
      <c r="AA162" s="92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6"/>
      <c r="AZ162" s="69"/>
      <c r="BA162" s="70"/>
      <c r="BB162" s="70"/>
      <c r="BC162" s="70"/>
      <c r="BD162" s="70"/>
      <c r="BE162" s="71"/>
    </row>
    <row r="163" spans="1:58" s="28" customFormat="1" ht="15.75" customHeight="1" thickTop="1" thickBot="1">
      <c r="A163" s="478"/>
      <c r="B163" s="479"/>
      <c r="C163" s="479"/>
      <c r="D163" s="479"/>
      <c r="E163" s="479"/>
      <c r="F163" s="479"/>
      <c r="G163" s="479"/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  <c r="AA163" s="479"/>
      <c r="AB163" s="479"/>
      <c r="AC163" s="479"/>
      <c r="AD163" s="479"/>
      <c r="AE163" s="479"/>
      <c r="AF163" s="479"/>
      <c r="AG163" s="479"/>
      <c r="AH163" s="479"/>
      <c r="AI163" s="479"/>
      <c r="AJ163" s="479"/>
      <c r="AK163" s="479"/>
      <c r="AL163" s="479"/>
      <c r="AM163" s="479"/>
      <c r="AN163" s="479"/>
      <c r="AO163" s="479"/>
      <c r="AP163" s="479"/>
      <c r="AQ163" s="479"/>
      <c r="AR163" s="479"/>
      <c r="AS163" s="479"/>
      <c r="AT163" s="479"/>
      <c r="AU163" s="479"/>
      <c r="AV163" s="479"/>
      <c r="AW163" s="479"/>
      <c r="AX163" s="479"/>
      <c r="AY163" s="479"/>
      <c r="AZ163" s="90"/>
      <c r="BA163" s="90"/>
      <c r="BB163" s="90"/>
      <c r="BC163" s="90"/>
      <c r="BD163" s="90"/>
      <c r="BE163" s="91"/>
    </row>
    <row r="164" spans="1:58" s="28" customFormat="1" ht="15.75" customHeight="1" thickTop="1">
      <c r="A164" s="475" t="s">
        <v>22</v>
      </c>
      <c r="B164" s="476"/>
      <c r="C164" s="476"/>
      <c r="D164" s="476"/>
      <c r="E164" s="476"/>
      <c r="F164" s="476"/>
      <c r="G164" s="476"/>
      <c r="H164" s="476"/>
      <c r="I164" s="476"/>
      <c r="J164" s="476"/>
      <c r="K164" s="476"/>
      <c r="L164" s="476"/>
      <c r="M164" s="476"/>
      <c r="N164" s="476"/>
      <c r="O164" s="476"/>
      <c r="P164" s="476"/>
      <c r="Q164" s="476"/>
      <c r="R164" s="476"/>
      <c r="S164" s="476"/>
      <c r="T164" s="476"/>
      <c r="U164" s="476"/>
      <c r="V164" s="476"/>
      <c r="W164" s="476"/>
      <c r="X164" s="476"/>
      <c r="Y164" s="476"/>
      <c r="Z164" s="476"/>
      <c r="AA164" s="476"/>
      <c r="AB164" s="476"/>
      <c r="AC164" s="476"/>
      <c r="AD164" s="476"/>
      <c r="AE164" s="476"/>
      <c r="AF164" s="476"/>
      <c r="AG164" s="476"/>
      <c r="AH164" s="476"/>
      <c r="AI164" s="476"/>
      <c r="AJ164" s="476"/>
      <c r="AK164" s="476"/>
      <c r="AL164" s="476"/>
      <c r="AM164" s="476"/>
      <c r="AN164" s="476"/>
      <c r="AO164" s="476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93"/>
      <c r="BA164" s="93"/>
      <c r="BB164" s="93"/>
      <c r="BC164" s="93"/>
      <c r="BD164" s="93"/>
      <c r="BE164" s="94"/>
    </row>
    <row r="165" spans="1:58" s="28" customFormat="1" ht="15.75" customHeight="1">
      <c r="A165" s="31"/>
      <c r="B165" s="17"/>
      <c r="C165" s="32" t="s">
        <v>23</v>
      </c>
      <c r="D165" s="33"/>
      <c r="E165" s="34"/>
      <c r="F165" s="34"/>
      <c r="G165" s="34"/>
      <c r="H165" s="9"/>
      <c r="I165" s="35" t="str">
        <f>IF(COUNTIF(I10:I81,"A")=0,"",COUNTIF(I10:I81,"A"))</f>
        <v/>
      </c>
      <c r="J165" s="33"/>
      <c r="K165" s="34"/>
      <c r="L165" s="34"/>
      <c r="M165" s="34"/>
      <c r="N165" s="9"/>
      <c r="O165" s="35" t="str">
        <f>IF(COUNTIF(O10:O81,"A")=0,"",COUNTIF(O10:O81,"A"))</f>
        <v/>
      </c>
      <c r="P165" s="33"/>
      <c r="Q165" s="34"/>
      <c r="R165" s="34"/>
      <c r="S165" s="34"/>
      <c r="T165" s="9"/>
      <c r="U165" s="35" t="str">
        <f>IF(COUNTIF(U10:U81,"A")=0,"",COUNTIF(U10:U81,"A"))</f>
        <v/>
      </c>
      <c r="V165" s="33"/>
      <c r="W165" s="34"/>
      <c r="X165" s="34"/>
      <c r="Y165" s="34"/>
      <c r="Z165" s="9"/>
      <c r="AA165" s="35" t="str">
        <f>IF(COUNTIF(AA10:AA81,"A")=0,"",COUNTIF(AA10:AA81,"A"))</f>
        <v/>
      </c>
      <c r="AB165" s="33"/>
      <c r="AC165" s="34"/>
      <c r="AD165" s="34"/>
      <c r="AE165" s="34"/>
      <c r="AF165" s="9"/>
      <c r="AG165" s="35" t="str">
        <f>IF(COUNTIF(AG10:AG81,"A")=0,"",COUNTIF(AG10:AG81,"A"))</f>
        <v/>
      </c>
      <c r="AH165" s="33"/>
      <c r="AI165" s="34"/>
      <c r="AJ165" s="34"/>
      <c r="AK165" s="34"/>
      <c r="AL165" s="9"/>
      <c r="AM165" s="35" t="str">
        <f>IF(COUNTIF(AM10:AM81,"A")=0,"",COUNTIF(AM10:AM81,"A"))</f>
        <v/>
      </c>
      <c r="AN165" s="33"/>
      <c r="AO165" s="34"/>
      <c r="AP165" s="34"/>
      <c r="AQ165" s="34"/>
      <c r="AR165" s="9"/>
      <c r="AS165" s="35" t="str">
        <f>IF(COUNTIF(AS10:AS81,"A")=0,"",COUNTIF(AS10:AS81,"A"))</f>
        <v/>
      </c>
      <c r="AT165" s="33"/>
      <c r="AU165" s="34"/>
      <c r="AV165" s="34"/>
      <c r="AW165" s="34"/>
      <c r="AX165" s="9"/>
      <c r="AY165" s="35">
        <f>IF(COUNTIF(AY10:AY81,"A")=0,"",COUNTIF(AY10:AY81,"A"))</f>
        <v>1</v>
      </c>
      <c r="AZ165" s="36"/>
      <c r="BA165" s="34"/>
      <c r="BB165" s="34"/>
      <c r="BC165" s="34"/>
      <c r="BD165" s="9"/>
      <c r="BE165" s="95">
        <f t="shared" ref="BE165:BE177" si="202">IF(SUM(I165:AY165)=0,"",SUM(I165:AY165))</f>
        <v>1</v>
      </c>
    </row>
    <row r="166" spans="1:58" s="28" customFormat="1" ht="15.75" customHeight="1">
      <c r="A166" s="37"/>
      <c r="B166" s="17"/>
      <c r="C166" s="32" t="s">
        <v>24</v>
      </c>
      <c r="D166" s="33"/>
      <c r="E166" s="34"/>
      <c r="F166" s="34"/>
      <c r="G166" s="34"/>
      <c r="H166" s="9"/>
      <c r="I166" s="35" t="str">
        <f>IF(COUNTIF(I10:I81,"B")=0,"",COUNTIF(I10:I81,"B"))</f>
        <v/>
      </c>
      <c r="J166" s="33"/>
      <c r="K166" s="34"/>
      <c r="L166" s="34"/>
      <c r="M166" s="34"/>
      <c r="N166" s="9"/>
      <c r="O166" s="35">
        <f>IF(COUNTIF(O10:O81,"B")=0,"",COUNTIF(O10:O81,"B"))</f>
        <v>1</v>
      </c>
      <c r="P166" s="33"/>
      <c r="Q166" s="34"/>
      <c r="R166" s="34"/>
      <c r="S166" s="34"/>
      <c r="T166" s="9"/>
      <c r="U166" s="35" t="str">
        <f>IF(COUNTIF(U10:U81,"B")=0,"",COUNTIF(U10:U81,"B"))</f>
        <v/>
      </c>
      <c r="V166" s="33"/>
      <c r="W166" s="34"/>
      <c r="X166" s="34"/>
      <c r="Y166" s="34"/>
      <c r="Z166" s="9"/>
      <c r="AA166" s="35" t="str">
        <f>IF(COUNTIF(AA10:AA81,"B")=0,"",COUNTIF(AA10:AA81,"B"))</f>
        <v/>
      </c>
      <c r="AB166" s="33"/>
      <c r="AC166" s="34"/>
      <c r="AD166" s="34"/>
      <c r="AE166" s="34"/>
      <c r="AF166" s="9"/>
      <c r="AG166" s="35" t="str">
        <f>IF(COUNTIF(AG10:AG81,"B")=0,"",COUNTIF(AG10:AG81,"B"))</f>
        <v/>
      </c>
      <c r="AH166" s="33"/>
      <c r="AI166" s="34"/>
      <c r="AJ166" s="34"/>
      <c r="AK166" s="34"/>
      <c r="AL166" s="9"/>
      <c r="AM166" s="35" t="str">
        <f>IF(COUNTIF(AM10:AM81,"B")=0,"",COUNTIF(AM10:AM81,"B"))</f>
        <v/>
      </c>
      <c r="AN166" s="33"/>
      <c r="AO166" s="34"/>
      <c r="AP166" s="34"/>
      <c r="AQ166" s="34"/>
      <c r="AR166" s="9"/>
      <c r="AS166" s="35" t="str">
        <f>IF(COUNTIF(AS10:AS81,"B")=0,"",COUNTIF(AS10:AS81,"B"))</f>
        <v/>
      </c>
      <c r="AT166" s="33"/>
      <c r="AU166" s="34"/>
      <c r="AV166" s="34"/>
      <c r="AW166" s="34"/>
      <c r="AX166" s="9"/>
      <c r="AY166" s="35" t="str">
        <f>IF(COUNTIF(AY10:AY81,"B")=0,"",COUNTIF(AY10:AY81,"B"))</f>
        <v/>
      </c>
      <c r="AZ166" s="36"/>
      <c r="BA166" s="34"/>
      <c r="BB166" s="34"/>
      <c r="BC166" s="34"/>
      <c r="BD166" s="9"/>
      <c r="BE166" s="95">
        <f t="shared" si="202"/>
        <v>1</v>
      </c>
    </row>
    <row r="167" spans="1:58" s="28" customFormat="1" ht="15.75" customHeight="1">
      <c r="A167" s="37"/>
      <c r="B167" s="17"/>
      <c r="C167" s="32" t="s">
        <v>68</v>
      </c>
      <c r="D167" s="33"/>
      <c r="E167" s="34"/>
      <c r="F167" s="34"/>
      <c r="G167" s="34"/>
      <c r="H167" s="9"/>
      <c r="I167" s="35" t="str">
        <f>IF(COUNTIF(I10:I81,"ÉÉ")=0,"",COUNTIF(I10:I81,"ÉÉ"))</f>
        <v/>
      </c>
      <c r="J167" s="33"/>
      <c r="K167" s="34"/>
      <c r="L167" s="34"/>
      <c r="M167" s="34"/>
      <c r="N167" s="9"/>
      <c r="O167" s="35">
        <f>IF(COUNTIF(O10:O81,"ÉÉ")=0,"",COUNTIF(O10:O81,"ÉÉ"))</f>
        <v>8</v>
      </c>
      <c r="P167" s="33"/>
      <c r="Q167" s="34"/>
      <c r="R167" s="34"/>
      <c r="S167" s="34"/>
      <c r="T167" s="9"/>
      <c r="U167" s="35">
        <f>IF(COUNTIF(U10:U81,"ÉÉ")=0,"",COUNTIF(U10:U81,"ÉÉ"))</f>
        <v>2</v>
      </c>
      <c r="V167" s="33"/>
      <c r="W167" s="34"/>
      <c r="X167" s="34"/>
      <c r="Y167" s="34"/>
      <c r="Z167" s="9"/>
      <c r="AA167" s="35">
        <f>IF(COUNTIF(AA10:AA81,"ÉÉ")=0,"",COUNTIF(AA10:AA81,"ÉÉ"))</f>
        <v>6</v>
      </c>
      <c r="AB167" s="33"/>
      <c r="AC167" s="34"/>
      <c r="AD167" s="34"/>
      <c r="AE167" s="34"/>
      <c r="AF167" s="9"/>
      <c r="AG167" s="35">
        <f>IF(COUNTIF(AG10:AG81,"ÉÉ")=0,"",COUNTIF(AG10:AG81,"ÉÉ"))</f>
        <v>2</v>
      </c>
      <c r="AH167" s="33"/>
      <c r="AI167" s="34"/>
      <c r="AJ167" s="34"/>
      <c r="AK167" s="34"/>
      <c r="AL167" s="9"/>
      <c r="AM167" s="35">
        <f>IF(COUNTIF(AM10:AM81,"ÉÉ")=0,"",COUNTIF(AM10:AM81,"ÉÉ"))</f>
        <v>1</v>
      </c>
      <c r="AN167" s="33"/>
      <c r="AO167" s="34"/>
      <c r="AP167" s="34"/>
      <c r="AQ167" s="34"/>
      <c r="AR167" s="9"/>
      <c r="AS167" s="35">
        <f>IF(COUNTIF(AS10:AS81,"ÉÉ")=0,"",COUNTIF(AS10:AS81,"ÉÉ"))</f>
        <v>2</v>
      </c>
      <c r="AT167" s="33"/>
      <c r="AU167" s="34"/>
      <c r="AV167" s="34"/>
      <c r="AW167" s="34"/>
      <c r="AX167" s="9"/>
      <c r="AY167" s="35">
        <f>IF(COUNTIF(AY10:AY81,"ÉÉ")=0,"",COUNTIF(AY10:AY81,"ÉÉ"))</f>
        <v>3</v>
      </c>
      <c r="AZ167" s="36"/>
      <c r="BA167" s="34"/>
      <c r="BB167" s="34"/>
      <c r="BC167" s="34"/>
      <c r="BD167" s="9"/>
      <c r="BE167" s="95">
        <f t="shared" si="202"/>
        <v>24</v>
      </c>
    </row>
    <row r="168" spans="1:58" s="28" customFormat="1" ht="15.75" customHeight="1">
      <c r="A168" s="37"/>
      <c r="B168" s="38"/>
      <c r="C168" s="32" t="s">
        <v>69</v>
      </c>
      <c r="D168" s="96"/>
      <c r="E168" s="97"/>
      <c r="F168" s="97"/>
      <c r="G168" s="97"/>
      <c r="H168" s="98"/>
      <c r="I168" s="35" t="str">
        <f>IF(COUNTIF(I10:I81,"ÉÉ(Z)")=0,"",COUNTIF(I10:I81,"ÉÉ(Z)"))</f>
        <v/>
      </c>
      <c r="J168" s="96"/>
      <c r="K168" s="97"/>
      <c r="L168" s="97"/>
      <c r="M168" s="97"/>
      <c r="N168" s="98"/>
      <c r="O168" s="35" t="str">
        <f>IF(COUNTIF(O10:O81,"ÉÉ(Z)")=0,"",COUNTIF(O10:O81,"ÉÉ(Z)"))</f>
        <v/>
      </c>
      <c r="P168" s="96"/>
      <c r="Q168" s="97"/>
      <c r="R168" s="97"/>
      <c r="S168" s="97"/>
      <c r="T168" s="98"/>
      <c r="U168" s="35" t="str">
        <f>IF(COUNTIF(U10:U81,"ÉÉ(Z)")=0,"",COUNTIF(U10:U81,"ÉÉ(Z)"))</f>
        <v/>
      </c>
      <c r="V168" s="96"/>
      <c r="W168" s="97"/>
      <c r="X168" s="97"/>
      <c r="Y168" s="97"/>
      <c r="Z168" s="98"/>
      <c r="AA168" s="35" t="str">
        <f>IF(COUNTIF(AA10:AA81,"ÉÉ(Z)")=0,"",COUNTIF(AA10:AA81,"ÉÉ(Z)"))</f>
        <v/>
      </c>
      <c r="AB168" s="96"/>
      <c r="AC168" s="97"/>
      <c r="AD168" s="97"/>
      <c r="AE168" s="97"/>
      <c r="AF168" s="98"/>
      <c r="AG168" s="35" t="str">
        <f>IF(COUNTIF(AG10:AG81,"ÉÉ(Z)")=0,"",COUNTIF(AG10:AG81,"ÉÉ(Z)"))</f>
        <v/>
      </c>
      <c r="AH168" s="96"/>
      <c r="AI168" s="97"/>
      <c r="AJ168" s="97"/>
      <c r="AK168" s="97"/>
      <c r="AL168" s="98"/>
      <c r="AM168" s="35" t="str">
        <f>IF(COUNTIF(AM10:AM81,"ÉÉ(Z)")=0,"",COUNTIF(AM10:AM81,"ÉÉ(Z)"))</f>
        <v/>
      </c>
      <c r="AN168" s="96"/>
      <c r="AO168" s="97"/>
      <c r="AP168" s="97"/>
      <c r="AQ168" s="97"/>
      <c r="AR168" s="98"/>
      <c r="AS168" s="35" t="str">
        <f>IF(COUNTIF(AS10:AS81,"ÉÉ(Z)")=0,"",COUNTIF(AS10:AS81,"ÉÉ(Z)"))</f>
        <v/>
      </c>
      <c r="AT168" s="96"/>
      <c r="AU168" s="97"/>
      <c r="AV168" s="97"/>
      <c r="AW168" s="97"/>
      <c r="AX168" s="98"/>
      <c r="AY168" s="35" t="str">
        <f>IF(COUNTIF(AY10:AY81,"ÉÉ(Z)")=0,"",COUNTIF(AY10:AY81,"ÉÉ(Z)"))</f>
        <v/>
      </c>
      <c r="AZ168" s="99"/>
      <c r="BA168" s="97"/>
      <c r="BB168" s="97"/>
      <c r="BC168" s="97"/>
      <c r="BD168" s="98"/>
      <c r="BE168" s="95" t="str">
        <f t="shared" si="202"/>
        <v/>
      </c>
    </row>
    <row r="169" spans="1:58" s="28" customFormat="1" ht="15.75" customHeight="1">
      <c r="A169" s="37"/>
      <c r="B169" s="17"/>
      <c r="C169" s="32" t="s">
        <v>70</v>
      </c>
      <c r="D169" s="33"/>
      <c r="E169" s="34"/>
      <c r="F169" s="34"/>
      <c r="G169" s="34"/>
      <c r="H169" s="9"/>
      <c r="I169" s="35">
        <f>IF(COUNTIF(I10:I81,"GYJ")=0,"",COUNTIF(I10:I81,"GYJ"))</f>
        <v>5</v>
      </c>
      <c r="J169" s="33"/>
      <c r="K169" s="34"/>
      <c r="L169" s="34"/>
      <c r="M169" s="34"/>
      <c r="N169" s="9"/>
      <c r="O169" s="35">
        <f>IF(COUNTIF(O10:O81,"GYJ")=0,"",COUNTIF(O10:O81,"GYJ"))</f>
        <v>4</v>
      </c>
      <c r="P169" s="33"/>
      <c r="Q169" s="34"/>
      <c r="R169" s="34"/>
      <c r="S169" s="34"/>
      <c r="T169" s="9"/>
      <c r="U169" s="35">
        <f>IF(COUNTIF(U10:U81,"GYJ")=0,"",COUNTIF(U10:U81,"GYJ"))</f>
        <v>7</v>
      </c>
      <c r="V169" s="33"/>
      <c r="W169" s="34"/>
      <c r="X169" s="34"/>
      <c r="Y169" s="34"/>
      <c r="Z169" s="9"/>
      <c r="AA169" s="35">
        <f>IF(COUNTIF(AA10:AA81,"GYJ")=0,"",COUNTIF(AA10:AA81,"GYJ"))</f>
        <v>7</v>
      </c>
      <c r="AB169" s="33"/>
      <c r="AC169" s="34"/>
      <c r="AD169" s="34"/>
      <c r="AE169" s="34"/>
      <c r="AF169" s="9"/>
      <c r="AG169" s="35">
        <f>IF(COUNTIF(AG10:AG81,"GYJ")=0,"",COUNTIF(AG10:AG81,"GYJ"))</f>
        <v>4</v>
      </c>
      <c r="AH169" s="33"/>
      <c r="AI169" s="34"/>
      <c r="AJ169" s="34"/>
      <c r="AK169" s="34"/>
      <c r="AL169" s="9"/>
      <c r="AM169" s="35">
        <f>IF(COUNTIF(AM10:AM81,"GYJ")=0,"",COUNTIF(AM10:AM81,"GYJ"))</f>
        <v>3</v>
      </c>
      <c r="AN169" s="33"/>
      <c r="AO169" s="34"/>
      <c r="AP169" s="34"/>
      <c r="AQ169" s="34"/>
      <c r="AR169" s="9"/>
      <c r="AS169" s="35">
        <f>IF(COUNTIF(AS10:AS81,"GYJ")=0,"",COUNTIF(AS10:AS81,"GYJ"))</f>
        <v>2</v>
      </c>
      <c r="AT169" s="33"/>
      <c r="AU169" s="34"/>
      <c r="AV169" s="34"/>
      <c r="AW169" s="34"/>
      <c r="AX169" s="9"/>
      <c r="AY169" s="35" t="str">
        <f>IF(COUNTIF(AY10:AY81,"GYJ")=0,"",COUNTIF(AY10:AY81,"GYJ"))</f>
        <v/>
      </c>
      <c r="AZ169" s="36"/>
      <c r="BA169" s="34"/>
      <c r="BB169" s="34"/>
      <c r="BC169" s="34"/>
      <c r="BD169" s="9"/>
      <c r="BE169" s="95">
        <f t="shared" si="202"/>
        <v>32</v>
      </c>
    </row>
    <row r="170" spans="1:58" s="28" customFormat="1" ht="15.75" customHeight="1">
      <c r="A170" s="37"/>
      <c r="B170" s="17"/>
      <c r="C170" s="32" t="s">
        <v>71</v>
      </c>
      <c r="D170" s="33"/>
      <c r="E170" s="34"/>
      <c r="F170" s="34"/>
      <c r="G170" s="34"/>
      <c r="H170" s="9"/>
      <c r="I170" s="35" t="str">
        <f>IF(COUNTIF(I10:I81,"GYJ(Z)")=0,"",COUNTIF(I10:I81,"GYJ(Z)"))</f>
        <v/>
      </c>
      <c r="J170" s="33"/>
      <c r="K170" s="34"/>
      <c r="L170" s="34"/>
      <c r="M170" s="34"/>
      <c r="N170" s="9"/>
      <c r="O170" s="35" t="str">
        <f>IF(COUNTIF(O10:O81,"GYJ(Z)")=0,"",COUNTIF(O10:O81,"GYJ(Z)"))</f>
        <v/>
      </c>
      <c r="P170" s="33"/>
      <c r="Q170" s="34"/>
      <c r="R170" s="34"/>
      <c r="S170" s="34"/>
      <c r="T170" s="9"/>
      <c r="U170" s="35" t="str">
        <f>IF(COUNTIF(U10:U81,"GYJ(Z)")=0,"",COUNTIF(U10:U81,"GYJ(Z)"))</f>
        <v/>
      </c>
      <c r="V170" s="33"/>
      <c r="W170" s="34"/>
      <c r="X170" s="34"/>
      <c r="Y170" s="34"/>
      <c r="Z170" s="9"/>
      <c r="AA170" s="35" t="str">
        <f>IF(COUNTIF(AA10:AA81,"GYJ(Z)")=0,"",COUNTIF(AA10:AA81,"GYJ(Z)"))</f>
        <v/>
      </c>
      <c r="AB170" s="33"/>
      <c r="AC170" s="34"/>
      <c r="AD170" s="34"/>
      <c r="AE170" s="34"/>
      <c r="AF170" s="9"/>
      <c r="AG170" s="35" t="str">
        <f>IF(COUNTIF(AG10:AG81,"GYJ(Z)")=0,"",COUNTIF(AG10:AG81,"GYJ(Z)"))</f>
        <v/>
      </c>
      <c r="AH170" s="33"/>
      <c r="AI170" s="34"/>
      <c r="AJ170" s="34"/>
      <c r="AK170" s="34"/>
      <c r="AL170" s="9"/>
      <c r="AM170" s="35" t="str">
        <f>IF(COUNTIF(AM10:AM81,"GYJ(Z)")=0,"",COUNTIF(AM10:AM81,"GYJ(Z)"))</f>
        <v/>
      </c>
      <c r="AN170" s="33"/>
      <c r="AO170" s="34"/>
      <c r="AP170" s="34"/>
      <c r="AQ170" s="34"/>
      <c r="AR170" s="9"/>
      <c r="AS170" s="35" t="str">
        <f>IF(COUNTIF(AS10:AS81,"GYJ(Z)")=0,"",COUNTIF(AS10:AS81,"GYJ(Z)"))</f>
        <v/>
      </c>
      <c r="AT170" s="33"/>
      <c r="AU170" s="34"/>
      <c r="AV170" s="34"/>
      <c r="AW170" s="34"/>
      <c r="AX170" s="9"/>
      <c r="AY170" s="35" t="str">
        <f>IF(COUNTIF(AY10:AY81,"GYJ(Z)")=0,"",COUNTIF(AY10:AY81,"GYJ(Z)"))</f>
        <v/>
      </c>
      <c r="AZ170" s="36"/>
      <c r="BA170" s="34"/>
      <c r="BB170" s="34"/>
      <c r="BC170" s="34"/>
      <c r="BD170" s="9"/>
      <c r="BE170" s="95" t="str">
        <f t="shared" si="202"/>
        <v/>
      </c>
    </row>
    <row r="171" spans="1:58" s="28" customFormat="1" ht="15.75" customHeight="1">
      <c r="A171" s="37"/>
      <c r="B171" s="17"/>
      <c r="C171" s="32" t="s">
        <v>35</v>
      </c>
      <c r="D171" s="33"/>
      <c r="E171" s="34"/>
      <c r="F171" s="34"/>
      <c r="G171" s="34"/>
      <c r="H171" s="9"/>
      <c r="I171" s="35" t="str">
        <f>IF(COUNTIF(I10:I81,"K")=0,"",COUNTIF(I10:I81,"K"))</f>
        <v/>
      </c>
      <c r="J171" s="33"/>
      <c r="K171" s="34"/>
      <c r="L171" s="34"/>
      <c r="M171" s="34"/>
      <c r="N171" s="9"/>
      <c r="O171" s="35">
        <f>IF(COUNTIF(O10:O81,"K")=0,"",COUNTIF(O10:O81,"K"))</f>
        <v>1</v>
      </c>
      <c r="P171" s="33"/>
      <c r="Q171" s="34"/>
      <c r="R171" s="34"/>
      <c r="S171" s="34"/>
      <c r="T171" s="9"/>
      <c r="U171" s="35">
        <f>IF(COUNTIF(U10:U81,"K")=0,"",COUNTIF(U10:U81,"K"))</f>
        <v>1</v>
      </c>
      <c r="V171" s="33"/>
      <c r="W171" s="34"/>
      <c r="X171" s="34"/>
      <c r="Y171" s="34"/>
      <c r="Z171" s="9"/>
      <c r="AA171" s="35" t="str">
        <f>IF(COUNTIF(AA10:AA81,"K")=0,"",COUNTIF(AA10:AA81,"K"))</f>
        <v/>
      </c>
      <c r="AB171" s="33"/>
      <c r="AC171" s="34"/>
      <c r="AD171" s="34"/>
      <c r="AE171" s="34"/>
      <c r="AF171" s="9"/>
      <c r="AG171" s="35" t="str">
        <f>IF(COUNTIF(AG10:AG81,"K")=0,"",COUNTIF(AG10:AG81,"K"))</f>
        <v/>
      </c>
      <c r="AH171" s="33"/>
      <c r="AI171" s="34"/>
      <c r="AJ171" s="34"/>
      <c r="AK171" s="34"/>
      <c r="AL171" s="9"/>
      <c r="AM171" s="35" t="str">
        <f>IF(COUNTIF(AM10:AM81,"K")=0,"",COUNTIF(AM10:AM81,"K"))</f>
        <v/>
      </c>
      <c r="AN171" s="33"/>
      <c r="AO171" s="34"/>
      <c r="AP171" s="34"/>
      <c r="AQ171" s="34"/>
      <c r="AR171" s="9"/>
      <c r="AS171" s="35" t="str">
        <f>IF(COUNTIF(AS10:AS81,"K")=0,"",COUNTIF(AS10:AS81,"K"))</f>
        <v/>
      </c>
      <c r="AT171" s="33"/>
      <c r="AU171" s="34"/>
      <c r="AV171" s="34"/>
      <c r="AW171" s="34"/>
      <c r="AX171" s="9"/>
      <c r="AY171" s="35" t="str">
        <f>IF(COUNTIF(AY10:AY81,"K")=0,"",COUNTIF(AY10:AY81,"K"))</f>
        <v/>
      </c>
      <c r="AZ171" s="36"/>
      <c r="BA171" s="34"/>
      <c r="BB171" s="34"/>
      <c r="BC171" s="34"/>
      <c r="BD171" s="9"/>
      <c r="BE171" s="95">
        <f t="shared" si="202"/>
        <v>2</v>
      </c>
    </row>
    <row r="172" spans="1:58" s="28" customFormat="1" ht="15.75" customHeight="1">
      <c r="A172" s="37"/>
      <c r="B172" s="17"/>
      <c r="C172" s="32" t="s">
        <v>36</v>
      </c>
      <c r="D172" s="33"/>
      <c r="E172" s="34"/>
      <c r="F172" s="34"/>
      <c r="G172" s="34"/>
      <c r="H172" s="9"/>
      <c r="I172" s="35" t="str">
        <f>IF(COUNTIF(I10:I81,"K(Z)")=0,"",COUNTIF(I10:I81,"K(Z)"))</f>
        <v/>
      </c>
      <c r="J172" s="33"/>
      <c r="K172" s="34"/>
      <c r="L172" s="34"/>
      <c r="M172" s="34"/>
      <c r="N172" s="9"/>
      <c r="O172" s="35" t="str">
        <f>IF(COUNTIF(O10:O81,"K(Z)")=0,"",COUNTIF(O10:O81,"K(Z)"))</f>
        <v/>
      </c>
      <c r="P172" s="33"/>
      <c r="Q172" s="34"/>
      <c r="R172" s="34"/>
      <c r="S172" s="34"/>
      <c r="T172" s="9"/>
      <c r="U172" s="35" t="str">
        <f>IF(COUNTIF(U10:U81,"K(Z)")=0,"",COUNTIF(U10:U81,"K(Z)"))</f>
        <v/>
      </c>
      <c r="V172" s="33"/>
      <c r="W172" s="34"/>
      <c r="X172" s="34"/>
      <c r="Y172" s="34"/>
      <c r="Z172" s="9"/>
      <c r="AA172" s="35" t="str">
        <f>IF(COUNTIF(AA10:AA81,"K(Z)")=0,"",COUNTIF(AA10:AA81,"K(Z)"))</f>
        <v/>
      </c>
      <c r="AB172" s="33"/>
      <c r="AC172" s="34"/>
      <c r="AD172" s="34"/>
      <c r="AE172" s="34"/>
      <c r="AF172" s="9"/>
      <c r="AG172" s="35" t="str">
        <f>IF(COUNTIF(AG10:AG81,"K(Z)")=0,"",COUNTIF(AG10:AG81,"K(Z)"))</f>
        <v/>
      </c>
      <c r="AH172" s="33"/>
      <c r="AI172" s="34"/>
      <c r="AJ172" s="34"/>
      <c r="AK172" s="34"/>
      <c r="AL172" s="9"/>
      <c r="AM172" s="35" t="str">
        <f>IF(COUNTIF(AM10:AM81,"K(Z)")=0,"",COUNTIF(AM10:AM81,"K(Z)"))</f>
        <v/>
      </c>
      <c r="AN172" s="33"/>
      <c r="AO172" s="34"/>
      <c r="AP172" s="34"/>
      <c r="AQ172" s="34"/>
      <c r="AR172" s="9"/>
      <c r="AS172" s="35" t="str">
        <f>IF(COUNTIF(AS10:AS81,"K(Z)")=0,"",COUNTIF(AS10:AS81,"K(Z)"))</f>
        <v/>
      </c>
      <c r="AT172" s="33"/>
      <c r="AU172" s="34"/>
      <c r="AV172" s="34"/>
      <c r="AW172" s="34"/>
      <c r="AX172" s="9"/>
      <c r="AY172" s="35" t="str">
        <f>IF(COUNTIF(AY10:AY81,"K(Z)")=0,"",COUNTIF(AY10:AY81,"K(Z)"))</f>
        <v/>
      </c>
      <c r="AZ172" s="36"/>
      <c r="BA172" s="34"/>
      <c r="BB172" s="34"/>
      <c r="BC172" s="34"/>
      <c r="BD172" s="9"/>
      <c r="BE172" s="95" t="str">
        <f t="shared" si="202"/>
        <v/>
      </c>
    </row>
    <row r="173" spans="1:58" s="28" customFormat="1" ht="15.75" customHeight="1">
      <c r="A173" s="37"/>
      <c r="B173" s="17"/>
      <c r="C173" s="32" t="s">
        <v>25</v>
      </c>
      <c r="D173" s="33"/>
      <c r="E173" s="34"/>
      <c r="F173" s="34"/>
      <c r="G173" s="34"/>
      <c r="H173" s="9"/>
      <c r="I173" s="35" t="str">
        <f>IF(COUNTIF(I10:I81,"AV")=0,"",COUNTIF(I10:I81,"AV"))</f>
        <v/>
      </c>
      <c r="J173" s="33"/>
      <c r="K173" s="34"/>
      <c r="L173" s="34"/>
      <c r="M173" s="34"/>
      <c r="N173" s="9"/>
      <c r="O173" s="35" t="str">
        <f>IF(COUNTIF(O10:O81,"AV")=0,"",COUNTIF(O10:O81,"AV"))</f>
        <v/>
      </c>
      <c r="P173" s="33"/>
      <c r="Q173" s="34"/>
      <c r="R173" s="34"/>
      <c r="S173" s="34"/>
      <c r="T173" s="9"/>
      <c r="U173" s="35" t="str">
        <f>IF(COUNTIF(U10:U81,"AV")=0,"",COUNTIF(U10:U81,"AV"))</f>
        <v/>
      </c>
      <c r="V173" s="33"/>
      <c r="W173" s="34"/>
      <c r="X173" s="34"/>
      <c r="Y173" s="34"/>
      <c r="Z173" s="9"/>
      <c r="AA173" s="35" t="str">
        <f>IF(COUNTIF(AA10:AA81,"AV")=0,"",COUNTIF(AA10:AA81,"AV"))</f>
        <v/>
      </c>
      <c r="AB173" s="33"/>
      <c r="AC173" s="34"/>
      <c r="AD173" s="34"/>
      <c r="AE173" s="34"/>
      <c r="AF173" s="9"/>
      <c r="AG173" s="35" t="str">
        <f>IF(COUNTIF(AG10:AG81,"AV")=0,"",COUNTIF(AG10:AG81,"AV"))</f>
        <v/>
      </c>
      <c r="AH173" s="33"/>
      <c r="AI173" s="34"/>
      <c r="AJ173" s="34"/>
      <c r="AK173" s="34"/>
      <c r="AL173" s="9"/>
      <c r="AM173" s="35" t="str">
        <f>IF(COUNTIF(AM10:AM81,"AV")=0,"",COUNTIF(AM10:AM81,"AV"))</f>
        <v/>
      </c>
      <c r="AN173" s="33"/>
      <c r="AO173" s="34"/>
      <c r="AP173" s="34"/>
      <c r="AQ173" s="34"/>
      <c r="AR173" s="9"/>
      <c r="AS173" s="35" t="str">
        <f>IF(COUNTIF(AS10:AS81,"AV")=0,"",COUNTIF(AS10:AS81,"AV"))</f>
        <v/>
      </c>
      <c r="AT173" s="33"/>
      <c r="AU173" s="34"/>
      <c r="AV173" s="34"/>
      <c r="AW173" s="34"/>
      <c r="AX173" s="9"/>
      <c r="AY173" s="35" t="str">
        <f>IF(COUNTIF(AY10:AY81,"AV")=0,"",COUNTIF(AY10:AY81,"AV"))</f>
        <v/>
      </c>
      <c r="AZ173" s="36"/>
      <c r="BA173" s="34"/>
      <c r="BB173" s="34"/>
      <c r="BC173" s="34"/>
      <c r="BD173" s="9"/>
      <c r="BE173" s="95" t="str">
        <f t="shared" si="202"/>
        <v/>
      </c>
    </row>
    <row r="174" spans="1:58" s="28" customFormat="1" ht="15.75" customHeight="1">
      <c r="A174" s="37"/>
      <c r="B174" s="17"/>
      <c r="C174" s="32" t="s">
        <v>72</v>
      </c>
      <c r="D174" s="33"/>
      <c r="E174" s="34"/>
      <c r="F174" s="34"/>
      <c r="G174" s="34"/>
      <c r="H174" s="9"/>
      <c r="I174" s="35" t="str">
        <f>IF(COUNTIF(I10:I81,"KV")=0,"",COUNTIF(I10:I81,"KV"))</f>
        <v/>
      </c>
      <c r="J174" s="33"/>
      <c r="K174" s="34"/>
      <c r="L174" s="34"/>
      <c r="M174" s="34"/>
      <c r="N174" s="9"/>
      <c r="O174" s="35" t="str">
        <f>IF(COUNTIF(O10:O81,"KV")=0,"",COUNTIF(O10:O81,"KV"))</f>
        <v/>
      </c>
      <c r="P174" s="33"/>
      <c r="Q174" s="34"/>
      <c r="R174" s="34"/>
      <c r="S174" s="34"/>
      <c r="T174" s="9"/>
      <c r="U174" s="35" t="str">
        <f>IF(COUNTIF(U10:U81,"KV")=0,"",COUNTIF(U10:U81,"KV"))</f>
        <v/>
      </c>
      <c r="V174" s="33"/>
      <c r="W174" s="34"/>
      <c r="X174" s="34"/>
      <c r="Y174" s="34"/>
      <c r="Z174" s="9"/>
      <c r="AA174" s="35" t="str">
        <f>IF(COUNTIF(AA10:AA81,"KV")=0,"",COUNTIF(AA10:AA81,"KV"))</f>
        <v/>
      </c>
      <c r="AB174" s="33"/>
      <c r="AC174" s="34"/>
      <c r="AD174" s="34"/>
      <c r="AE174" s="34"/>
      <c r="AF174" s="9"/>
      <c r="AG174" s="35" t="str">
        <f>IF(COUNTIF(AG10:AG81,"KV")=0,"",COUNTIF(AG10:AG81,"KV"))</f>
        <v/>
      </c>
      <c r="AH174" s="33"/>
      <c r="AI174" s="34"/>
      <c r="AJ174" s="34"/>
      <c r="AK174" s="34"/>
      <c r="AL174" s="9"/>
      <c r="AM174" s="35" t="str">
        <f>IF(COUNTIF(AM10:AM81,"KV")=0,"",COUNTIF(AM10:AM81,"KV"))</f>
        <v/>
      </c>
      <c r="AN174" s="33"/>
      <c r="AO174" s="34"/>
      <c r="AP174" s="34"/>
      <c r="AQ174" s="34"/>
      <c r="AR174" s="9"/>
      <c r="AS174" s="35" t="str">
        <f>IF(COUNTIF(AS10:AS81,"KV")=0,"",COUNTIF(AS10:AS81,"KV"))</f>
        <v/>
      </c>
      <c r="AT174" s="33"/>
      <c r="AU174" s="34"/>
      <c r="AV174" s="34"/>
      <c r="AW174" s="34"/>
      <c r="AX174" s="9"/>
      <c r="AY174" s="35" t="str">
        <f>IF(COUNTIF(AY10:AY81,"KV")=0,"",COUNTIF(AY10:AY81,"KV"))</f>
        <v/>
      </c>
      <c r="AZ174" s="36"/>
      <c r="BA174" s="34"/>
      <c r="BB174" s="34"/>
      <c r="BC174" s="34"/>
      <c r="BD174" s="9"/>
      <c r="BE174" s="95" t="str">
        <f t="shared" si="202"/>
        <v/>
      </c>
    </row>
    <row r="175" spans="1:58" s="28" customFormat="1" ht="15.75" customHeight="1">
      <c r="A175" s="39"/>
      <c r="B175" s="20"/>
      <c r="C175" s="40" t="s">
        <v>73</v>
      </c>
      <c r="D175" s="41"/>
      <c r="E175" s="42"/>
      <c r="F175" s="42"/>
      <c r="G175" s="42"/>
      <c r="H175" s="19"/>
      <c r="I175" s="35" t="str">
        <f>IF(COUNTIF(I10:I81,"SZG")=0,"",COUNTIF(I10:I81,"SZG"))</f>
        <v/>
      </c>
      <c r="J175" s="41"/>
      <c r="K175" s="42"/>
      <c r="L175" s="42"/>
      <c r="M175" s="42"/>
      <c r="N175" s="19"/>
      <c r="O175" s="35" t="str">
        <f>IF(COUNTIF(O10:O81,"SZG")=0,"",COUNTIF(O10:O81,"SZG"))</f>
        <v/>
      </c>
      <c r="P175" s="41"/>
      <c r="Q175" s="42"/>
      <c r="R175" s="42"/>
      <c r="S175" s="42"/>
      <c r="T175" s="19"/>
      <c r="U175" s="35" t="str">
        <f>IF(COUNTIF(U10:U81,"SZG")=0,"",COUNTIF(U10:U81,"SZG"))</f>
        <v/>
      </c>
      <c r="V175" s="41"/>
      <c r="W175" s="42"/>
      <c r="X175" s="42"/>
      <c r="Y175" s="42"/>
      <c r="Z175" s="19"/>
      <c r="AA175" s="35" t="str">
        <f>IF(COUNTIF(AA10:AA81,"SZG")=0,"",COUNTIF(AA10:AA81,"SZG"))</f>
        <v/>
      </c>
      <c r="AB175" s="41"/>
      <c r="AC175" s="42"/>
      <c r="AD175" s="42"/>
      <c r="AE175" s="42"/>
      <c r="AF175" s="19"/>
      <c r="AG175" s="35" t="str">
        <f>IF(COUNTIF(AG10:AG81,"SZG")=0,"",COUNTIF(AG10:AG81,"SZG"))</f>
        <v/>
      </c>
      <c r="AH175" s="41"/>
      <c r="AI175" s="42"/>
      <c r="AJ175" s="42"/>
      <c r="AK175" s="42"/>
      <c r="AL175" s="19"/>
      <c r="AM175" s="35" t="str">
        <f>IF(COUNTIF(AM10:AM81,"SZG")=0,"",COUNTIF(AM10:AM81,"SZG"))</f>
        <v/>
      </c>
      <c r="AN175" s="41"/>
      <c r="AO175" s="42"/>
      <c r="AP175" s="42"/>
      <c r="AQ175" s="42"/>
      <c r="AR175" s="19"/>
      <c r="AS175" s="35" t="str">
        <f>IF(COUNTIF(AS10:AS81,"SZG")=0,"",COUNTIF(AS10:AS81,"SZG"))</f>
        <v/>
      </c>
      <c r="AT175" s="41"/>
      <c r="AU175" s="42"/>
      <c r="AV175" s="42"/>
      <c r="AW175" s="42"/>
      <c r="AX175" s="19"/>
      <c r="AY175" s="35" t="str">
        <f>IF(COUNTIF(AY10:AY81,"SZG")=0,"",COUNTIF(AY10:AY81,"SZG"))</f>
        <v/>
      </c>
      <c r="AZ175" s="36"/>
      <c r="BA175" s="34"/>
      <c r="BB175" s="34"/>
      <c r="BC175" s="34"/>
      <c r="BD175" s="9"/>
      <c r="BE175" s="95" t="str">
        <f t="shared" si="202"/>
        <v/>
      </c>
    </row>
    <row r="176" spans="1:58" s="28" customFormat="1" ht="15.75" customHeight="1">
      <c r="A176" s="39"/>
      <c r="B176" s="20"/>
      <c r="C176" s="40" t="s">
        <v>74</v>
      </c>
      <c r="D176" s="41"/>
      <c r="E176" s="42"/>
      <c r="F176" s="42"/>
      <c r="G176" s="42"/>
      <c r="H176" s="19"/>
      <c r="I176" s="35" t="str">
        <f>IF(COUNTIF(I10:I81,"ZV")=0,"",COUNTIF(I10:I81,"ZV"))</f>
        <v/>
      </c>
      <c r="J176" s="41"/>
      <c r="K176" s="42"/>
      <c r="L176" s="42"/>
      <c r="M176" s="42"/>
      <c r="N176" s="19"/>
      <c r="O176" s="35" t="str">
        <f>IF(COUNTIF(O10:O81,"ZV")=0,"",COUNTIF(O10:O81,"ZV"))</f>
        <v/>
      </c>
      <c r="P176" s="41"/>
      <c r="Q176" s="42"/>
      <c r="R176" s="42"/>
      <c r="S176" s="42"/>
      <c r="T176" s="19"/>
      <c r="U176" s="35" t="str">
        <f>IF(COUNTIF(U10:U81,"ZV")=0,"",COUNTIF(U10:U81,"ZV"))</f>
        <v/>
      </c>
      <c r="V176" s="41"/>
      <c r="W176" s="42"/>
      <c r="X176" s="42"/>
      <c r="Y176" s="42"/>
      <c r="Z176" s="19"/>
      <c r="AA176" s="35" t="str">
        <f>IF(COUNTIF(AA10:AA81,"ZV")=0,"",COUNTIF(AA10:AA81,"ZV"))</f>
        <v/>
      </c>
      <c r="AB176" s="41"/>
      <c r="AC176" s="42"/>
      <c r="AD176" s="42"/>
      <c r="AE176" s="42"/>
      <c r="AF176" s="19"/>
      <c r="AG176" s="35" t="str">
        <f>IF(COUNTIF(AG10:AG81,"ZV")=0,"",COUNTIF(AG10:AG81,"ZV"))</f>
        <v/>
      </c>
      <c r="AH176" s="41"/>
      <c r="AI176" s="42"/>
      <c r="AJ176" s="42"/>
      <c r="AK176" s="42"/>
      <c r="AL176" s="19"/>
      <c r="AM176" s="35" t="str">
        <f>IF(COUNTIF(AM10:AM81,"ZV")=0,"",COUNTIF(AM10:AM81,"ZV"))</f>
        <v/>
      </c>
      <c r="AN176" s="41"/>
      <c r="AO176" s="42"/>
      <c r="AP176" s="42"/>
      <c r="AQ176" s="42"/>
      <c r="AR176" s="19"/>
      <c r="AS176" s="35" t="str">
        <f>IF(COUNTIF(AS10:AS81,"ZV")=0,"",COUNTIF(AS10:AS81,"ZV"))</f>
        <v/>
      </c>
      <c r="AT176" s="41"/>
      <c r="AU176" s="42"/>
      <c r="AV176" s="42"/>
      <c r="AW176" s="42"/>
      <c r="AX176" s="19"/>
      <c r="AY176" s="35" t="str">
        <f>IF(COUNTIF(AY10:AY81,"ZV")=0,"",COUNTIF(AY10:AY81,"ZV"))</f>
        <v/>
      </c>
      <c r="AZ176" s="36"/>
      <c r="BA176" s="34"/>
      <c r="BB176" s="34"/>
      <c r="BC176" s="34"/>
      <c r="BD176" s="9"/>
      <c r="BE176" s="95" t="str">
        <f t="shared" si="202"/>
        <v/>
      </c>
    </row>
    <row r="177" spans="1:57" s="28" customFormat="1" ht="15.75" customHeight="1" thickBot="1">
      <c r="A177" s="43"/>
      <c r="B177" s="29"/>
      <c r="C177" s="30" t="s">
        <v>26</v>
      </c>
      <c r="D177" s="44"/>
      <c r="E177" s="45"/>
      <c r="F177" s="45"/>
      <c r="G177" s="45"/>
      <c r="H177" s="46"/>
      <c r="I177" s="47">
        <f>IF(SUM(I165:I176)=0,"",SUM(I165:I176))</f>
        <v>5</v>
      </c>
      <c r="J177" s="44"/>
      <c r="K177" s="45"/>
      <c r="L177" s="45"/>
      <c r="M177" s="45"/>
      <c r="N177" s="46"/>
      <c r="O177" s="47">
        <f>IF(SUM(O165:O176)=0,"",SUM(O165:O176))</f>
        <v>14</v>
      </c>
      <c r="P177" s="44"/>
      <c r="Q177" s="45"/>
      <c r="R177" s="45"/>
      <c r="S177" s="45"/>
      <c r="T177" s="46"/>
      <c r="U177" s="47">
        <f>IF(SUM(U165:U176)=0,"",SUM(U165:U176))</f>
        <v>10</v>
      </c>
      <c r="V177" s="44"/>
      <c r="W177" s="45"/>
      <c r="X177" s="45"/>
      <c r="Y177" s="45"/>
      <c r="Z177" s="46"/>
      <c r="AA177" s="47">
        <f>IF(SUM(AA165:AA176)=0,"",SUM(AA165:AA176))</f>
        <v>13</v>
      </c>
      <c r="AB177" s="44"/>
      <c r="AC177" s="45"/>
      <c r="AD177" s="45"/>
      <c r="AE177" s="45"/>
      <c r="AF177" s="46"/>
      <c r="AG177" s="47">
        <f>IF(SUM(AG165:AG176)=0,"",SUM(AG165:AG176))</f>
        <v>6</v>
      </c>
      <c r="AH177" s="44"/>
      <c r="AI177" s="45"/>
      <c r="AJ177" s="45"/>
      <c r="AK177" s="45"/>
      <c r="AL177" s="46"/>
      <c r="AM177" s="47">
        <f>IF(SUM(AM165:AM176)=0,"",SUM(AM165:AM176))</f>
        <v>4</v>
      </c>
      <c r="AN177" s="44"/>
      <c r="AO177" s="45"/>
      <c r="AP177" s="45"/>
      <c r="AQ177" s="45"/>
      <c r="AR177" s="46"/>
      <c r="AS177" s="47">
        <f>IF(SUM(AS165:AS176)=0,"",SUM(AS165:AS176))</f>
        <v>4</v>
      </c>
      <c r="AT177" s="44"/>
      <c r="AU177" s="45"/>
      <c r="AV177" s="45"/>
      <c r="AW177" s="45"/>
      <c r="AX177" s="46"/>
      <c r="AY177" s="47">
        <f>IF(SUM(AY165:AY176)=0,"",SUM(AY165:AY176))</f>
        <v>4</v>
      </c>
      <c r="AZ177" s="48"/>
      <c r="BA177" s="45"/>
      <c r="BB177" s="45"/>
      <c r="BC177" s="45"/>
      <c r="BD177" s="46"/>
      <c r="BE177" s="100">
        <f t="shared" si="202"/>
        <v>60</v>
      </c>
    </row>
    <row r="178" spans="1:57" s="28" customFormat="1" ht="15.75" customHeight="1" thickTop="1">
      <c r="A178" s="49"/>
      <c r="B178" s="50"/>
      <c r="C178" s="50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</row>
    <row r="179" spans="1:57" s="28" customFormat="1" ht="15.75" customHeight="1">
      <c r="A179" s="49"/>
      <c r="B179" s="50"/>
      <c r="C179" s="50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</row>
    <row r="180" spans="1:57" s="28" customFormat="1" ht="15.75" customHeight="1">
      <c r="A180" s="49"/>
      <c r="B180" s="50"/>
      <c r="C180" s="50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</row>
    <row r="181" spans="1:57" s="28" customFormat="1" ht="15.75" customHeight="1">
      <c r="A181" s="49"/>
      <c r="B181" s="50"/>
      <c r="C181" s="50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</row>
    <row r="182" spans="1:57" s="28" customFormat="1" ht="15.75" customHeight="1">
      <c r="A182" s="49"/>
      <c r="B182" s="50"/>
      <c r="C182" s="50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</row>
    <row r="183" spans="1:57" s="28" customFormat="1" ht="15.75" customHeight="1">
      <c r="A183" s="49"/>
      <c r="B183" s="50"/>
      <c r="C183" s="50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</row>
    <row r="184" spans="1:57" s="28" customFormat="1" ht="15.75" customHeight="1">
      <c r="A184" s="49"/>
      <c r="B184" s="50"/>
      <c r="C184" s="50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</row>
    <row r="185" spans="1:57" s="28" customFormat="1" ht="15.75" customHeight="1">
      <c r="A185" s="49"/>
      <c r="B185" s="50"/>
      <c r="C185" s="5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</row>
    <row r="186" spans="1:57" s="28" customFormat="1" ht="15.75" customHeight="1">
      <c r="A186" s="49"/>
      <c r="B186" s="50"/>
      <c r="C186" s="50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</row>
    <row r="187" spans="1:57" s="28" customFormat="1" ht="15.75" customHeight="1">
      <c r="A187" s="49"/>
      <c r="B187" s="50"/>
      <c r="C187" s="50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</row>
    <row r="188" spans="1:57" s="28" customFormat="1" ht="15.75" customHeight="1">
      <c r="A188" s="49"/>
      <c r="B188" s="50"/>
      <c r="C188" s="50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</row>
    <row r="189" spans="1:57" s="28" customFormat="1" ht="15.75" customHeight="1">
      <c r="A189" s="49"/>
      <c r="B189" s="50"/>
      <c r="C189" s="50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</row>
    <row r="190" spans="1:57" s="28" customFormat="1" ht="15.75" customHeight="1">
      <c r="A190" s="49"/>
      <c r="B190" s="50"/>
      <c r="C190" s="50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</row>
    <row r="191" spans="1:57" s="28" customFormat="1" ht="15.75" customHeight="1">
      <c r="A191" s="49"/>
      <c r="B191" s="50"/>
      <c r="C191" s="50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</row>
    <row r="192" spans="1:57" s="28" customFormat="1" ht="15.75" customHeight="1">
      <c r="A192" s="49"/>
      <c r="B192" s="50"/>
      <c r="C192" s="50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</row>
    <row r="193" spans="1:57" s="28" customFormat="1" ht="15.75" customHeight="1">
      <c r="A193" s="49"/>
      <c r="B193" s="50"/>
      <c r="C193" s="50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</row>
    <row r="194" spans="1:57" s="28" customFormat="1" ht="15.75" customHeight="1">
      <c r="A194" s="49"/>
      <c r="B194" s="50"/>
      <c r="C194" s="5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</row>
    <row r="195" spans="1:57" s="28" customFormat="1" ht="15.75" customHeight="1">
      <c r="A195" s="49"/>
      <c r="B195" s="50"/>
      <c r="C195" s="50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</row>
    <row r="196" spans="1:57" s="28" customFormat="1" ht="15.75" customHeight="1">
      <c r="A196" s="49"/>
      <c r="B196" s="50"/>
      <c r="C196" s="50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</row>
    <row r="197" spans="1:57" s="28" customFormat="1" ht="15.75" customHeight="1">
      <c r="A197" s="49"/>
      <c r="B197" s="50"/>
      <c r="C197" s="50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</row>
    <row r="198" spans="1:57" s="28" customFormat="1" ht="15.75" customHeight="1">
      <c r="A198" s="49"/>
      <c r="B198" s="50"/>
      <c r="C198" s="50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</row>
    <row r="199" spans="1:57" s="28" customFormat="1" ht="15.75" customHeight="1">
      <c r="A199" s="49"/>
      <c r="B199" s="50"/>
      <c r="C199" s="5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</row>
    <row r="200" spans="1:57" s="28" customFormat="1" ht="15.75" customHeight="1">
      <c r="A200" s="49"/>
      <c r="B200" s="50"/>
      <c r="C200" s="50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</row>
    <row r="201" spans="1:57" s="28" customFormat="1" ht="15.75" customHeight="1">
      <c r="A201" s="49"/>
      <c r="B201" s="50"/>
      <c r="C201" s="50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</row>
    <row r="202" spans="1:57" s="28" customFormat="1" ht="15.75" customHeight="1">
      <c r="A202" s="49"/>
      <c r="B202" s="50"/>
      <c r="C202" s="50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</row>
    <row r="203" spans="1:57" s="28" customFormat="1" ht="15.75" customHeight="1">
      <c r="A203" s="49"/>
      <c r="B203" s="50"/>
      <c r="C203" s="50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</row>
    <row r="204" spans="1:57" s="28" customFormat="1" ht="15.75" customHeight="1">
      <c r="A204" s="49"/>
      <c r="B204" s="50"/>
      <c r="C204" s="50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</row>
    <row r="205" spans="1:57" s="28" customFormat="1" ht="15.75" customHeight="1">
      <c r="A205" s="49"/>
      <c r="B205" s="50"/>
      <c r="C205" s="50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</row>
    <row r="206" spans="1:57" s="28" customFormat="1" ht="15.75" customHeight="1">
      <c r="A206" s="49"/>
      <c r="B206" s="50"/>
      <c r="C206" s="50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</row>
    <row r="207" spans="1:57" s="28" customFormat="1" ht="15.75" customHeight="1">
      <c r="A207" s="49"/>
      <c r="B207" s="50"/>
      <c r="C207" s="50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</row>
    <row r="208" spans="1:57" s="28" customFormat="1" ht="15.75" customHeight="1">
      <c r="A208" s="49"/>
      <c r="B208" s="50"/>
      <c r="C208" s="50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</row>
    <row r="209" spans="1:57" s="28" customFormat="1" ht="15.75" customHeight="1">
      <c r="A209" s="49"/>
      <c r="B209" s="50"/>
      <c r="C209" s="50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</row>
    <row r="210" spans="1:57" s="28" customFormat="1" ht="15.75" customHeight="1">
      <c r="A210" s="49"/>
      <c r="B210" s="50"/>
      <c r="C210" s="50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</row>
    <row r="211" spans="1:57" s="28" customFormat="1" ht="15.75" customHeight="1">
      <c r="A211" s="49"/>
      <c r="B211" s="50"/>
      <c r="C211" s="50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</row>
    <row r="212" spans="1:57" s="28" customFormat="1" ht="15.75" customHeight="1">
      <c r="A212" s="49"/>
      <c r="B212" s="50"/>
      <c r="C212" s="50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</row>
    <row r="213" spans="1:57" s="28" customFormat="1" ht="15.75" customHeight="1">
      <c r="A213" s="49"/>
      <c r="B213" s="50"/>
      <c r="C213" s="5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</row>
    <row r="214" spans="1:57" s="28" customFormat="1" ht="15.75" customHeight="1">
      <c r="A214" s="49"/>
      <c r="B214" s="50"/>
      <c r="C214" s="50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</row>
    <row r="215" spans="1:57" s="28" customFormat="1" ht="15.75" customHeight="1">
      <c r="A215" s="49"/>
      <c r="B215" s="50"/>
      <c r="C215" s="50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</row>
    <row r="216" spans="1:57" s="28" customFormat="1" ht="15.75" customHeight="1">
      <c r="A216" s="49"/>
      <c r="B216" s="50"/>
      <c r="C216" s="50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</row>
    <row r="217" spans="1:57" s="28" customFormat="1" ht="15.75" customHeight="1">
      <c r="A217" s="49"/>
      <c r="B217" s="50"/>
      <c r="C217" s="50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</row>
    <row r="218" spans="1:57" s="28" customFormat="1" ht="15.75" customHeight="1">
      <c r="A218" s="49"/>
      <c r="B218" s="50"/>
      <c r="C218" s="50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</row>
    <row r="219" spans="1:57" s="28" customFormat="1" ht="15.75" customHeight="1">
      <c r="A219" s="49"/>
      <c r="B219" s="50"/>
      <c r="C219" s="50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</row>
    <row r="220" spans="1:57" s="28" customFormat="1" ht="15.75" customHeight="1">
      <c r="A220" s="49"/>
      <c r="B220" s="50"/>
      <c r="C220" s="50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</row>
    <row r="221" spans="1:57" s="28" customFormat="1" ht="15.75" customHeight="1">
      <c r="A221" s="49"/>
      <c r="B221" s="50"/>
      <c r="C221" s="50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</row>
    <row r="222" spans="1:57" s="28" customFormat="1" ht="15.75" customHeight="1">
      <c r="A222" s="49"/>
      <c r="B222" s="50"/>
      <c r="C222" s="5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</row>
    <row r="223" spans="1:57" s="28" customFormat="1" ht="15.75" customHeight="1">
      <c r="A223" s="49"/>
      <c r="B223" s="50"/>
      <c r="C223" s="50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</row>
    <row r="224" spans="1:57" s="28" customFormat="1" ht="15.75" customHeight="1">
      <c r="A224" s="49"/>
      <c r="B224" s="50"/>
      <c r="C224" s="50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</row>
    <row r="225" spans="1:57" s="28" customFormat="1" ht="15.75" customHeight="1">
      <c r="A225" s="49"/>
      <c r="B225" s="50"/>
      <c r="C225" s="50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</row>
    <row r="226" spans="1:57" s="28" customFormat="1" ht="15.75" customHeight="1">
      <c r="A226" s="49"/>
      <c r="B226" s="50"/>
      <c r="C226" s="50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</row>
    <row r="227" spans="1:57" s="28" customFormat="1" ht="15.75" customHeight="1">
      <c r="A227" s="49"/>
      <c r="B227" s="50"/>
      <c r="C227" s="5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</row>
    <row r="228" spans="1:57" s="28" customFormat="1" ht="15.75" customHeight="1">
      <c r="A228" s="49"/>
      <c r="B228" s="50"/>
      <c r="C228" s="50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</row>
    <row r="229" spans="1:57" s="28" customFormat="1" ht="15.75" customHeight="1">
      <c r="A229" s="49"/>
      <c r="B229" s="50"/>
      <c r="C229" s="50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</row>
    <row r="230" spans="1:57" s="28" customFormat="1" ht="15.75" customHeight="1">
      <c r="A230" s="49"/>
      <c r="B230" s="50"/>
      <c r="C230" s="50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</row>
    <row r="231" spans="1:57" s="28" customFormat="1" ht="15.75" customHeight="1">
      <c r="A231" s="49"/>
      <c r="B231" s="50"/>
      <c r="C231" s="50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</row>
    <row r="232" spans="1:57" s="28" customFormat="1" ht="15.75" customHeight="1">
      <c r="A232" s="49"/>
      <c r="B232" s="50"/>
      <c r="C232" s="50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</row>
    <row r="233" spans="1:57" s="28" customFormat="1" ht="15.75" customHeight="1">
      <c r="A233" s="49"/>
      <c r="B233" s="50"/>
      <c r="C233" s="50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</row>
    <row r="234" spans="1:57" s="28" customFormat="1" ht="15.75" customHeight="1">
      <c r="A234" s="49"/>
      <c r="B234" s="50"/>
      <c r="C234" s="50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</row>
    <row r="235" spans="1:57" s="28" customFormat="1" ht="15.75" customHeight="1">
      <c r="A235" s="49"/>
      <c r="B235" s="50"/>
      <c r="C235" s="50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</row>
    <row r="236" spans="1:57" s="28" customFormat="1" ht="15.75" customHeight="1">
      <c r="A236" s="49"/>
      <c r="B236" s="50"/>
      <c r="C236" s="50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</row>
    <row r="237" spans="1:57" s="28" customFormat="1" ht="15.75" customHeight="1">
      <c r="A237" s="49"/>
      <c r="B237" s="103"/>
      <c r="C237" s="103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</row>
    <row r="238" spans="1:57" s="28" customFormat="1" ht="15.75" customHeight="1">
      <c r="A238" s="49"/>
      <c r="B238" s="103"/>
      <c r="C238" s="103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</row>
    <row r="239" spans="1:57" s="28" customFormat="1" ht="15.75" customHeight="1">
      <c r="A239" s="49"/>
      <c r="B239" s="103"/>
      <c r="C239" s="103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</row>
    <row r="240" spans="1:57" s="28" customFormat="1" ht="15.75" customHeight="1">
      <c r="A240" s="49"/>
      <c r="B240" s="103"/>
      <c r="C240" s="103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</row>
    <row r="241" spans="1:57" s="28" customFormat="1" ht="15.75" customHeight="1">
      <c r="A241" s="49"/>
      <c r="B241" s="103"/>
      <c r="C241" s="103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</row>
    <row r="242" spans="1:57" s="28" customFormat="1" ht="15.75" customHeight="1">
      <c r="A242" s="49"/>
      <c r="B242" s="103"/>
      <c r="C242" s="103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</row>
    <row r="243" spans="1:57" s="28" customFormat="1" ht="15.75" customHeight="1">
      <c r="A243" s="49"/>
      <c r="B243" s="103"/>
      <c r="C243" s="103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</row>
    <row r="244" spans="1:57" s="28" customFormat="1" ht="15.75" customHeight="1">
      <c r="A244" s="49"/>
      <c r="B244" s="103"/>
      <c r="C244" s="103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</row>
    <row r="245" spans="1:57" ht="15.75" customHeight="1">
      <c r="A245" s="49"/>
      <c r="B245" s="103"/>
      <c r="C245" s="103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</row>
    <row r="246" spans="1:57" ht="15.75" customHeight="1">
      <c r="A246" s="51"/>
      <c r="B246" s="104"/>
      <c r="C246" s="104"/>
    </row>
    <row r="247" spans="1:57" ht="15.75" customHeight="1">
      <c r="A247" s="51"/>
      <c r="B247" s="104"/>
      <c r="C247" s="104"/>
    </row>
    <row r="248" spans="1:57" ht="15.75" customHeight="1">
      <c r="A248" s="51"/>
      <c r="B248" s="104"/>
      <c r="C248" s="104"/>
    </row>
    <row r="249" spans="1:57" ht="15.75" customHeight="1">
      <c r="A249" s="51"/>
      <c r="B249" s="104"/>
      <c r="C249" s="104"/>
    </row>
    <row r="250" spans="1:57" ht="15.75" customHeight="1">
      <c r="A250" s="51"/>
      <c r="B250" s="104"/>
      <c r="C250" s="104"/>
    </row>
    <row r="251" spans="1:57" ht="15.75" customHeight="1">
      <c r="A251" s="51"/>
      <c r="B251" s="104"/>
      <c r="C251" s="104"/>
    </row>
    <row r="252" spans="1:57" ht="15.75" customHeight="1">
      <c r="A252" s="51"/>
      <c r="B252" s="104"/>
      <c r="C252" s="104"/>
    </row>
    <row r="253" spans="1:57" ht="15.75" customHeight="1">
      <c r="A253" s="51"/>
      <c r="B253" s="104"/>
      <c r="C253" s="104"/>
    </row>
    <row r="254" spans="1:57" ht="15.75" customHeight="1">
      <c r="A254" s="51"/>
      <c r="B254" s="104"/>
      <c r="C254" s="104"/>
    </row>
    <row r="255" spans="1:57" ht="15.75" customHeight="1">
      <c r="A255" s="51"/>
      <c r="B255" s="104"/>
      <c r="C255" s="104"/>
    </row>
    <row r="256" spans="1:57" ht="15.75" customHeight="1">
      <c r="A256" s="51"/>
      <c r="B256" s="104"/>
      <c r="C256" s="104"/>
    </row>
    <row r="257" spans="1:57" ht="15.75" customHeight="1">
      <c r="A257" s="51"/>
      <c r="B257" s="104"/>
      <c r="C257" s="10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</row>
    <row r="258" spans="1:57" ht="15.75" customHeight="1">
      <c r="A258" s="51"/>
      <c r="B258" s="104"/>
      <c r="C258" s="10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spans="1:57" ht="15.75" customHeight="1">
      <c r="A259" s="51"/>
      <c r="B259" s="104"/>
      <c r="C259" s="10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spans="1:57" ht="15.75" customHeight="1">
      <c r="A260" s="51"/>
      <c r="B260" s="104"/>
      <c r="C260" s="10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spans="1:57" ht="15.75" customHeight="1">
      <c r="A261" s="51"/>
      <c r="B261" s="104"/>
      <c r="C261" s="10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spans="1:57" ht="15.75" customHeight="1">
      <c r="A262" s="51"/>
      <c r="B262" s="104"/>
      <c r="C262" s="10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spans="1:57" ht="15.75" customHeight="1">
      <c r="A263" s="51"/>
      <c r="B263" s="104"/>
      <c r="C263" s="10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spans="1:57" ht="15.75" customHeight="1">
      <c r="A264" s="51"/>
      <c r="B264" s="104"/>
      <c r="C264" s="10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spans="1:57" ht="15.75" customHeight="1">
      <c r="A265" s="51"/>
      <c r="B265" s="104"/>
      <c r="C265" s="10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spans="1:57" ht="15.75" customHeight="1">
      <c r="A266" s="51"/>
      <c r="B266" s="104"/>
      <c r="C266" s="10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spans="1:57" ht="15.75" customHeight="1">
      <c r="A267" s="51"/>
      <c r="B267" s="104"/>
      <c r="C267" s="10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spans="1:57" ht="15.75" customHeight="1">
      <c r="A268" s="51"/>
      <c r="B268" s="104"/>
      <c r="C268" s="10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spans="1:57" ht="15.75" customHeight="1">
      <c r="A269" s="51"/>
      <c r="B269" s="104"/>
      <c r="C269" s="10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spans="1:57" ht="15.75" customHeight="1">
      <c r="A270" s="51"/>
      <c r="B270" s="104"/>
      <c r="C270" s="10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spans="1:57" ht="15.75" customHeight="1">
      <c r="A271" s="51"/>
      <c r="B271" s="104"/>
      <c r="C271" s="10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spans="1:57" ht="15.75" customHeight="1">
      <c r="A272" s="51"/>
      <c r="B272" s="104"/>
      <c r="C272" s="10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spans="1:57" ht="15.75" customHeight="1">
      <c r="A273" s="51"/>
      <c r="B273" s="104"/>
      <c r="C273" s="10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spans="1:57" ht="15.75" customHeight="1">
      <c r="A274" s="51"/>
      <c r="B274" s="104"/>
      <c r="C274" s="10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spans="1:57" ht="15.75" customHeight="1">
      <c r="A275" s="51"/>
      <c r="B275" s="104"/>
      <c r="C275" s="10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spans="1:57" ht="15.75" customHeight="1">
      <c r="A276" s="51"/>
      <c r="B276" s="104"/>
      <c r="C276" s="10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spans="1:57" ht="15.75" customHeight="1">
      <c r="A277" s="51"/>
      <c r="B277" s="104"/>
      <c r="C277" s="10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spans="1:57" ht="15.75" customHeight="1">
      <c r="A278" s="51"/>
      <c r="B278" s="104"/>
      <c r="C278" s="10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spans="1:57">
      <c r="A279" s="51"/>
      <c r="B279" s="104"/>
      <c r="C279" s="10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spans="1:57">
      <c r="A280" s="51"/>
      <c r="B280" s="104"/>
      <c r="C280" s="10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spans="1:57">
      <c r="A281" s="51"/>
      <c r="B281" s="104"/>
      <c r="C281" s="10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spans="1:57">
      <c r="A282" s="51"/>
      <c r="B282" s="104"/>
      <c r="C282" s="10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spans="1:57">
      <c r="A283" s="51"/>
      <c r="B283" s="104"/>
      <c r="C283" s="10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spans="1:57">
      <c r="A284" s="51"/>
      <c r="B284" s="104"/>
      <c r="C284" s="10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spans="1:57">
      <c r="A285" s="51"/>
      <c r="B285" s="104"/>
      <c r="C285" s="10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spans="1:57">
      <c r="A286" s="51"/>
      <c r="B286" s="104"/>
      <c r="C286" s="10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spans="1:57">
      <c r="A287" s="51"/>
      <c r="B287" s="104"/>
      <c r="C287" s="10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spans="1:57">
      <c r="A288" s="51"/>
      <c r="B288" s="104"/>
      <c r="C288" s="10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  <row r="289" spans="1:57">
      <c r="A289" s="51"/>
      <c r="B289" s="104"/>
      <c r="C289" s="10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</row>
    <row r="290" spans="1:57">
      <c r="A290" s="51"/>
      <c r="B290" s="104"/>
      <c r="C290" s="10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</row>
    <row r="291" spans="1:57">
      <c r="A291" s="51"/>
      <c r="B291" s="104"/>
      <c r="C291" s="10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</row>
    <row r="292" spans="1:57">
      <c r="A292" s="51"/>
      <c r="B292" s="104"/>
      <c r="C292" s="10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</row>
    <row r="293" spans="1:57">
      <c r="A293" s="51"/>
      <c r="B293" s="104"/>
      <c r="C293" s="10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</row>
    <row r="294" spans="1:57">
      <c r="A294" s="51"/>
      <c r="B294" s="104"/>
      <c r="C294" s="10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</row>
    <row r="295" spans="1:57">
      <c r="A295" s="51"/>
      <c r="B295" s="104"/>
      <c r="C295" s="10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</row>
    <row r="296" spans="1:57">
      <c r="A296" s="51"/>
      <c r="B296" s="104"/>
      <c r="C296" s="10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</row>
    <row r="297" spans="1:57">
      <c r="A297" s="51"/>
      <c r="B297" s="104"/>
      <c r="C297" s="10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</row>
    <row r="298" spans="1:57">
      <c r="A298" s="51"/>
      <c r="B298" s="104"/>
      <c r="C298" s="10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</row>
    <row r="299" spans="1:57">
      <c r="A299" s="51"/>
      <c r="B299" s="104"/>
      <c r="C299" s="10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</row>
    <row r="300" spans="1:57">
      <c r="A300" s="51"/>
      <c r="B300" s="104"/>
      <c r="C300" s="10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</row>
    <row r="301" spans="1:57">
      <c r="A301" s="51"/>
      <c r="B301" s="104"/>
      <c r="C301" s="10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</row>
  </sheetData>
  <sheetProtection selectLockedCells="1" selectUnlockedCells="1"/>
  <mergeCells count="107">
    <mergeCell ref="AH7:AI7"/>
    <mergeCell ref="P7:Q7"/>
    <mergeCell ref="AR7:AR8"/>
    <mergeCell ref="P76:AY76"/>
    <mergeCell ref="AV7:AW7"/>
    <mergeCell ref="AX7:AX8"/>
    <mergeCell ref="AZ114:BC114"/>
    <mergeCell ref="AS7:AS8"/>
    <mergeCell ref="AL7:AL8"/>
    <mergeCell ref="AM7:AM8"/>
    <mergeCell ref="P71:AY71"/>
    <mergeCell ref="BD119:BE119"/>
    <mergeCell ref="AZ143:BC143"/>
    <mergeCell ref="BD143:BE143"/>
    <mergeCell ref="AZ128:BC128"/>
    <mergeCell ref="BD128:BE128"/>
    <mergeCell ref="AZ127:BC127"/>
    <mergeCell ref="BD116:BE116"/>
    <mergeCell ref="BD127:BE127"/>
    <mergeCell ref="AZ126:BC126"/>
    <mergeCell ref="BD126:BE126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BD145:BE145"/>
    <mergeCell ref="AZ144:BC144"/>
    <mergeCell ref="BD144:BE144"/>
    <mergeCell ref="AZ5:BE6"/>
    <mergeCell ref="A164:AY164"/>
    <mergeCell ref="AZ118:BC118"/>
    <mergeCell ref="BD118:BE118"/>
    <mergeCell ref="AZ117:BC117"/>
    <mergeCell ref="BD117:BE117"/>
    <mergeCell ref="AZ119:BC119"/>
    <mergeCell ref="AZ115:BC115"/>
    <mergeCell ref="AZ146:BC146"/>
    <mergeCell ref="AZ147:BC147"/>
    <mergeCell ref="BD147:BE147"/>
    <mergeCell ref="BD146:BE146"/>
    <mergeCell ref="A161:AY161"/>
    <mergeCell ref="A163:AY163"/>
    <mergeCell ref="AZ145:BC145"/>
    <mergeCell ref="AZ116:BC116"/>
    <mergeCell ref="J6:O6"/>
    <mergeCell ref="D6:I6"/>
    <mergeCell ref="H7:H8"/>
    <mergeCell ref="AN6:AS6"/>
    <mergeCell ref="I7:I8"/>
    <mergeCell ref="BD115:BE115"/>
    <mergeCell ref="BD108:BE108"/>
    <mergeCell ref="AZ108:BC108"/>
    <mergeCell ref="AZ110:BC110"/>
    <mergeCell ref="BD107:BE107"/>
    <mergeCell ref="AZ107:BC107"/>
    <mergeCell ref="BD114:BE114"/>
    <mergeCell ref="BD110:BE110"/>
    <mergeCell ref="AZ112:BC112"/>
    <mergeCell ref="BD112:BE112"/>
    <mergeCell ref="AZ111:BC111"/>
    <mergeCell ref="BD111:BE111"/>
    <mergeCell ref="AZ113:BC113"/>
    <mergeCell ref="BD113:BE113"/>
    <mergeCell ref="AZ157:BC157"/>
    <mergeCell ref="BD157:BE157"/>
    <mergeCell ref="BD7:BD8"/>
    <mergeCell ref="BE7:BE8"/>
    <mergeCell ref="AZ7:BA7"/>
    <mergeCell ref="BB7:BC7"/>
    <mergeCell ref="BF5:BF8"/>
    <mergeCell ref="BG5:BG8"/>
    <mergeCell ref="AZ109:BC109"/>
    <mergeCell ref="BD109:BE109"/>
    <mergeCell ref="A84:BE84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V6:AA6"/>
    <mergeCell ref="P85:AY85"/>
    <mergeCell ref="P9:AY9"/>
    <mergeCell ref="AD7:AE7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5"/>
  <sheetViews>
    <sheetView zoomScale="80" zoomScaleNormal="80" workbookViewId="0">
      <pane xSplit="3" ySplit="10" topLeftCell="AI11" activePane="bottomRight" state="frozen"/>
      <selection pane="topRight" activeCell="D1" sqref="D1"/>
      <selection pane="bottomLeft" activeCell="A11" sqref="A11"/>
      <selection pane="bottomRight" activeCell="BD39" sqref="BD39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362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186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352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8" t="s">
        <v>4</v>
      </c>
      <c r="AC6" s="499"/>
      <c r="AD6" s="499"/>
      <c r="AE6" s="499"/>
      <c r="AF6" s="499"/>
      <c r="AG6" s="499"/>
      <c r="AH6" s="499"/>
      <c r="AI6" s="499"/>
      <c r="AJ6" s="499"/>
      <c r="AK6" s="499"/>
      <c r="AL6" s="499"/>
      <c r="AM6" s="499"/>
      <c r="AN6" s="499"/>
      <c r="AO6" s="499"/>
      <c r="AP6" s="499"/>
      <c r="AQ6" s="499"/>
      <c r="AR6" s="499"/>
      <c r="AS6" s="499"/>
      <c r="AT6" s="499"/>
      <c r="AU6" s="499"/>
      <c r="AV6" s="499"/>
      <c r="AW6" s="499"/>
      <c r="AX6" s="499"/>
      <c r="AY6" s="499"/>
      <c r="AZ6" s="508" t="s">
        <v>5</v>
      </c>
      <c r="BA6" s="509"/>
      <c r="BB6" s="509"/>
      <c r="BC6" s="509"/>
      <c r="BD6" s="509"/>
      <c r="BE6" s="510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11"/>
      <c r="BA7" s="512"/>
      <c r="BB7" s="512"/>
      <c r="BC7" s="512"/>
      <c r="BD7" s="512"/>
      <c r="BE7" s="513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01"/>
      <c r="F8" s="500" t="s">
        <v>13</v>
      </c>
      <c r="G8" s="501"/>
      <c r="H8" s="502" t="s">
        <v>14</v>
      </c>
      <c r="I8" s="504" t="s">
        <v>39</v>
      </c>
      <c r="J8" s="507" t="s">
        <v>12</v>
      </c>
      <c r="K8" s="501"/>
      <c r="L8" s="500" t="s">
        <v>13</v>
      </c>
      <c r="M8" s="501"/>
      <c r="N8" s="502" t="s">
        <v>14</v>
      </c>
      <c r="O8" s="524" t="s">
        <v>39</v>
      </c>
      <c r="P8" s="506" t="s">
        <v>12</v>
      </c>
      <c r="Q8" s="501"/>
      <c r="R8" s="500" t="s">
        <v>13</v>
      </c>
      <c r="S8" s="501"/>
      <c r="T8" s="502" t="s">
        <v>14</v>
      </c>
      <c r="U8" s="504" t="s">
        <v>39</v>
      </c>
      <c r="V8" s="507" t="s">
        <v>12</v>
      </c>
      <c r="W8" s="501"/>
      <c r="X8" s="500" t="s">
        <v>13</v>
      </c>
      <c r="Y8" s="501"/>
      <c r="Z8" s="502" t="s">
        <v>14</v>
      </c>
      <c r="AA8" s="522" t="s">
        <v>39</v>
      </c>
      <c r="AB8" s="506" t="s">
        <v>12</v>
      </c>
      <c r="AC8" s="501"/>
      <c r="AD8" s="500" t="s">
        <v>13</v>
      </c>
      <c r="AE8" s="501"/>
      <c r="AF8" s="502" t="s">
        <v>14</v>
      </c>
      <c r="AG8" s="504" t="s">
        <v>39</v>
      </c>
      <c r="AH8" s="507" t="s">
        <v>12</v>
      </c>
      <c r="AI8" s="501"/>
      <c r="AJ8" s="500" t="s">
        <v>13</v>
      </c>
      <c r="AK8" s="501"/>
      <c r="AL8" s="502" t="s">
        <v>14</v>
      </c>
      <c r="AM8" s="524" t="s">
        <v>39</v>
      </c>
      <c r="AN8" s="506" t="s">
        <v>12</v>
      </c>
      <c r="AO8" s="501"/>
      <c r="AP8" s="500" t="s">
        <v>13</v>
      </c>
      <c r="AQ8" s="501"/>
      <c r="AR8" s="502" t="s">
        <v>14</v>
      </c>
      <c r="AS8" s="504" t="s">
        <v>39</v>
      </c>
      <c r="AT8" s="507" t="s">
        <v>12</v>
      </c>
      <c r="AU8" s="501"/>
      <c r="AV8" s="500" t="s">
        <v>13</v>
      </c>
      <c r="AW8" s="501"/>
      <c r="AX8" s="502" t="s">
        <v>14</v>
      </c>
      <c r="AY8" s="522" t="s">
        <v>39</v>
      </c>
      <c r="AZ8" s="507" t="s">
        <v>12</v>
      </c>
      <c r="BA8" s="501"/>
      <c r="BB8" s="500" t="s">
        <v>13</v>
      </c>
      <c r="BC8" s="501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497"/>
      <c r="D9" s="124" t="s">
        <v>40</v>
      </c>
      <c r="E9" s="125" t="s">
        <v>41</v>
      </c>
      <c r="F9" s="126" t="s">
        <v>40</v>
      </c>
      <c r="G9" s="125" t="s">
        <v>41</v>
      </c>
      <c r="H9" s="503"/>
      <c r="I9" s="505"/>
      <c r="J9" s="127" t="s">
        <v>40</v>
      </c>
      <c r="K9" s="125" t="s">
        <v>41</v>
      </c>
      <c r="L9" s="126" t="s">
        <v>40</v>
      </c>
      <c r="M9" s="125" t="s">
        <v>41</v>
      </c>
      <c r="N9" s="503"/>
      <c r="O9" s="525"/>
      <c r="P9" s="124" t="s">
        <v>40</v>
      </c>
      <c r="Q9" s="125" t="s">
        <v>41</v>
      </c>
      <c r="R9" s="126" t="s">
        <v>40</v>
      </c>
      <c r="S9" s="125" t="s">
        <v>41</v>
      </c>
      <c r="T9" s="503"/>
      <c r="U9" s="505"/>
      <c r="V9" s="127" t="s">
        <v>40</v>
      </c>
      <c r="W9" s="125" t="s">
        <v>41</v>
      </c>
      <c r="X9" s="126" t="s">
        <v>40</v>
      </c>
      <c r="Y9" s="125" t="s">
        <v>41</v>
      </c>
      <c r="Z9" s="503"/>
      <c r="AA9" s="523"/>
      <c r="AB9" s="124" t="s">
        <v>40</v>
      </c>
      <c r="AC9" s="125" t="s">
        <v>41</v>
      </c>
      <c r="AD9" s="126" t="s">
        <v>40</v>
      </c>
      <c r="AE9" s="125" t="s">
        <v>41</v>
      </c>
      <c r="AF9" s="503"/>
      <c r="AG9" s="505"/>
      <c r="AH9" s="127" t="s">
        <v>40</v>
      </c>
      <c r="AI9" s="125" t="s">
        <v>41</v>
      </c>
      <c r="AJ9" s="126" t="s">
        <v>40</v>
      </c>
      <c r="AK9" s="125" t="s">
        <v>41</v>
      </c>
      <c r="AL9" s="503"/>
      <c r="AM9" s="525"/>
      <c r="AN9" s="124" t="s">
        <v>40</v>
      </c>
      <c r="AO9" s="125" t="s">
        <v>41</v>
      </c>
      <c r="AP9" s="126" t="s">
        <v>40</v>
      </c>
      <c r="AQ9" s="125" t="s">
        <v>41</v>
      </c>
      <c r="AR9" s="503"/>
      <c r="AS9" s="505"/>
      <c r="AT9" s="127" t="s">
        <v>40</v>
      </c>
      <c r="AU9" s="125" t="s">
        <v>41</v>
      </c>
      <c r="AV9" s="126" t="s">
        <v>40</v>
      </c>
      <c r="AW9" s="125" t="s">
        <v>41</v>
      </c>
      <c r="AX9" s="503"/>
      <c r="AY9" s="523"/>
      <c r="AZ9" s="127" t="s">
        <v>40</v>
      </c>
      <c r="BA9" s="125" t="s">
        <v>42</v>
      </c>
      <c r="BB9" s="126" t="s">
        <v>40</v>
      </c>
      <c r="BC9" s="125" t="s">
        <v>42</v>
      </c>
      <c r="BD9" s="503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SUM(SZAK!D83)</f>
        <v>0</v>
      </c>
      <c r="E10" s="131">
        <f>SUM(SZAK!E83)</f>
        <v>0</v>
      </c>
      <c r="F10" s="131">
        <f>SUM(SZAK!F83)</f>
        <v>30</v>
      </c>
      <c r="G10" s="131">
        <f>SUM(SZAK!G83)</f>
        <v>600</v>
      </c>
      <c r="H10" s="131">
        <f>SUM(SZAK!H83)</f>
        <v>27</v>
      </c>
      <c r="I10" s="131" t="s">
        <v>17</v>
      </c>
      <c r="J10" s="131">
        <f>SUM(SZAK!J83)</f>
        <v>19</v>
      </c>
      <c r="K10" s="131">
        <f>SUM(SZAK!K83)</f>
        <v>238</v>
      </c>
      <c r="L10" s="131">
        <f>SUM(SZAK!L83)</f>
        <v>15</v>
      </c>
      <c r="M10" s="131">
        <f>SUM(SZAK!M83)</f>
        <v>210</v>
      </c>
      <c r="N10" s="131">
        <f>SUM(SZAK!N83)</f>
        <v>30</v>
      </c>
      <c r="O10" s="131" t="s">
        <v>17</v>
      </c>
      <c r="P10" s="131">
        <f>SUM(SZAK!P83)</f>
        <v>13</v>
      </c>
      <c r="Q10" s="131">
        <f>SUM(SZAK!Q83)</f>
        <v>182</v>
      </c>
      <c r="R10" s="131">
        <f>SUM(SZAK!R83)</f>
        <v>21</v>
      </c>
      <c r="S10" s="131">
        <f>SUM(SZAK!S83)</f>
        <v>334</v>
      </c>
      <c r="T10" s="131">
        <f>SUM(SZAK!T83)</f>
        <v>30</v>
      </c>
      <c r="U10" s="131" t="s">
        <v>17</v>
      </c>
      <c r="V10" s="131">
        <f>SUM(SZAK!V83)</f>
        <v>14</v>
      </c>
      <c r="W10" s="131">
        <f>SUM(SZAK!W83)</f>
        <v>196</v>
      </c>
      <c r="X10" s="131">
        <f>SUM(SZAK!X83)</f>
        <v>19</v>
      </c>
      <c r="Y10" s="131">
        <f>SUM(SZAK!Y83)</f>
        <v>266</v>
      </c>
      <c r="Z10" s="131">
        <f>SUM(SZAK!Z83)</f>
        <v>32</v>
      </c>
      <c r="AA10" s="131" t="s">
        <v>17</v>
      </c>
      <c r="AB10" s="131">
        <f>SUM(SZAK!AB83)</f>
        <v>4</v>
      </c>
      <c r="AC10" s="131">
        <f>SUM(SZAK!AC83)</f>
        <v>56</v>
      </c>
      <c r="AD10" s="131">
        <f>SUM(SZAK!AD83)</f>
        <v>9</v>
      </c>
      <c r="AE10" s="131">
        <f>SUM(SZAK!AE83)</f>
        <v>126</v>
      </c>
      <c r="AF10" s="131">
        <f>SUM(SZAK!AF83)</f>
        <v>13</v>
      </c>
      <c r="AG10" s="131" t="s">
        <v>17</v>
      </c>
      <c r="AH10" s="131">
        <f>SUM(SZAK!AH83)</f>
        <v>2</v>
      </c>
      <c r="AI10" s="131">
        <f>SUM(SZAK!AI83)</f>
        <v>28</v>
      </c>
      <c r="AJ10" s="131">
        <f>SUM(SZAK!AJ83)</f>
        <v>6</v>
      </c>
      <c r="AK10" s="131">
        <f>SUM(SZAK!AK83)</f>
        <v>84</v>
      </c>
      <c r="AL10" s="131">
        <f>SUM(SZAK!AL83)</f>
        <v>8</v>
      </c>
      <c r="AM10" s="131" t="s">
        <v>17</v>
      </c>
      <c r="AN10" s="131">
        <f>SUM(SZAK!AN83)</f>
        <v>2</v>
      </c>
      <c r="AO10" s="131">
        <f>SUM(SZAK!AO83)</f>
        <v>0</v>
      </c>
      <c r="AP10" s="131">
        <f>SUM(SZAK!AP83)</f>
        <v>6</v>
      </c>
      <c r="AQ10" s="131">
        <f>SUM(SZAK!AQ83)</f>
        <v>56</v>
      </c>
      <c r="AR10" s="131">
        <f>SUM(SZAK!AR83)</f>
        <v>8</v>
      </c>
      <c r="AS10" s="131" t="s">
        <v>17</v>
      </c>
      <c r="AT10" s="131">
        <f>SUM(SZAK!AT83)</f>
        <v>3</v>
      </c>
      <c r="AU10" s="131">
        <f>SUM(SZAK!AU83)</f>
        <v>42</v>
      </c>
      <c r="AV10" s="131">
        <f>SUM(SZAK!AV83)</f>
        <v>13</v>
      </c>
      <c r="AW10" s="131">
        <f>SUM(SZAK!AW83)</f>
        <v>190</v>
      </c>
      <c r="AX10" s="131">
        <f>SUM(SZAK!AX83)</f>
        <v>16</v>
      </c>
      <c r="AY10" s="131" t="s">
        <v>17</v>
      </c>
      <c r="AZ10" s="131">
        <f>SUM(SZAK!AZ83)</f>
        <v>57</v>
      </c>
      <c r="BA10" s="131">
        <f>SUM(SZAK!BA83)</f>
        <v>798</v>
      </c>
      <c r="BB10" s="131">
        <f>SUM(SZAK!BB83)</f>
        <v>111</v>
      </c>
      <c r="BC10" s="131">
        <f>SUM(SZAK!BC83)</f>
        <v>1666</v>
      </c>
      <c r="BD10" s="131">
        <f>SUM(SZAK!BD83)</f>
        <v>164</v>
      </c>
      <c r="BE10" s="131">
        <f>SUM(SZAK!BE83)</f>
        <v>176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119" customFormat="1">
      <c r="A12" s="417" t="s">
        <v>633</v>
      </c>
      <c r="B12" s="269" t="s">
        <v>34</v>
      </c>
      <c r="C12" s="252" t="s">
        <v>590</v>
      </c>
      <c r="D12" s="113"/>
      <c r="E12" s="320" t="str">
        <f>IF(D12*14=0,"",D12*14)</f>
        <v/>
      </c>
      <c r="F12" s="113"/>
      <c r="G12" s="320" t="str">
        <f>IF(F12*14=0,"",F12*14)</f>
        <v/>
      </c>
      <c r="H12" s="113"/>
      <c r="I12" s="114"/>
      <c r="J12" s="313"/>
      <c r="K12" s="320" t="str">
        <f>IF(J12*14=0,"",J12*14)</f>
        <v/>
      </c>
      <c r="L12" s="113"/>
      <c r="M12" s="320" t="str">
        <f>IF(L12*14=0,"",L12*14)</f>
        <v/>
      </c>
      <c r="N12" s="113"/>
      <c r="O12" s="275"/>
      <c r="P12" s="113"/>
      <c r="Q12" s="320" t="str">
        <f>IF(P12*14=0,"",P12*14)</f>
        <v/>
      </c>
      <c r="R12" s="113"/>
      <c r="S12" s="320" t="str">
        <f>IF(R12*14=0,"",R12*14)</f>
        <v/>
      </c>
      <c r="T12" s="113"/>
      <c r="U12" s="114"/>
      <c r="V12" s="313"/>
      <c r="W12" s="320" t="str">
        <f>IF(V12*14=0,"",V12*14)</f>
        <v/>
      </c>
      <c r="X12" s="113"/>
      <c r="Y12" s="320" t="str">
        <f>IF(X12*14=0,"",X12*14)</f>
        <v/>
      </c>
      <c r="Z12" s="113"/>
      <c r="AA12" s="275"/>
      <c r="AB12" s="113">
        <v>4</v>
      </c>
      <c r="AC12" s="320">
        <v>42</v>
      </c>
      <c r="AD12" s="113">
        <v>2</v>
      </c>
      <c r="AE12" s="320">
        <f>IF(AD12*14=0,"",AD12*14)</f>
        <v>28</v>
      </c>
      <c r="AF12" s="383">
        <v>4</v>
      </c>
      <c r="AG12" s="114" t="s">
        <v>84</v>
      </c>
      <c r="AH12" s="313"/>
      <c r="AI12" s="320" t="str">
        <f>IF(AH12*14=0,"",AH12*14)</f>
        <v/>
      </c>
      <c r="AJ12" s="113"/>
      <c r="AK12" s="320" t="str">
        <f>IF(AJ12*14=0,"",AJ12*14)</f>
        <v/>
      </c>
      <c r="AL12" s="113"/>
      <c r="AM12" s="275"/>
      <c r="AN12" s="313"/>
      <c r="AO12" s="320" t="str">
        <f>IF(AN12*14=0,"",AN12*14)</f>
        <v/>
      </c>
      <c r="AP12" s="276"/>
      <c r="AQ12" s="320" t="str">
        <f>IF(AP12*14=0,"",AP12*14)</f>
        <v/>
      </c>
      <c r="AR12" s="276"/>
      <c r="AS12" s="277"/>
      <c r="AT12" s="113"/>
      <c r="AU12" s="320" t="str">
        <f>IF(AT12*14=0,"",AT12*14)</f>
        <v/>
      </c>
      <c r="AV12" s="113"/>
      <c r="AW12" s="320" t="str">
        <f>IF(AV12*14=0,"",AV12*14)</f>
        <v/>
      </c>
      <c r="AX12" s="113"/>
      <c r="AY12" s="113"/>
      <c r="AZ12" s="412">
        <f>IF(D12+J12+P12+V12+AB12+AH12+AN12+AT12=0,"",D12+J12+P12+V12+AB12+AH12+AN12+AT12)</f>
        <v>4</v>
      </c>
      <c r="BA12" s="320">
        <f>IF((D12+J12+P12+V12+AB12+AH12+AN12+AT12)*14=0,"",(D12+J12+P12+V12+AB12+AH12+AN12+AT12)*14)</f>
        <v>56</v>
      </c>
      <c r="BB12" s="413">
        <f>IF(F12+L12+R12+X12+AD12+AJ12+AP12+AV12=0,"",F12+L12+R12+X12+AD12+AJ12+AP12+AV12)</f>
        <v>2</v>
      </c>
      <c r="BC12" s="320">
        <f>IF((L12+F12+R12+X12+AD12+AJ12+AP12+AV12)*14=0,"",(L12+F12+R12+X12+AD12+AJ12+AP12+AV12)*14)</f>
        <v>28</v>
      </c>
      <c r="BD12" s="413">
        <f>IF(N12+H12+T12+Z12+AF12+AL12+AR12+AX12=0,"",N12+H12+T12+Z12+AF12+AL12+AR12+AX12)</f>
        <v>4</v>
      </c>
      <c r="BE12" s="414">
        <f>IF(D12+F12+L12+J12+P12+R12+V12+X12+AB12+AD12+AH12+AJ12+AN12+AP12+AT12+AV12=0,"",D12+F12+L12+J12+P12+R12+V12+X12+AB12+AD12+AH12+AJ12+AN12+AP12+AT12+AV12)</f>
        <v>6</v>
      </c>
      <c r="BF12" s="415" t="s">
        <v>314</v>
      </c>
      <c r="BG12" s="223" t="s">
        <v>346</v>
      </c>
    </row>
    <row r="13" spans="1:59" s="119" customFormat="1">
      <c r="A13" s="53" t="s">
        <v>589</v>
      </c>
      <c r="B13" s="269" t="s">
        <v>34</v>
      </c>
      <c r="C13" s="252" t="s">
        <v>591</v>
      </c>
      <c r="D13" s="113"/>
      <c r="E13" s="320" t="str">
        <f>IF(D13*14=0,"",D13*14)</f>
        <v/>
      </c>
      <c r="F13" s="113"/>
      <c r="G13" s="320" t="str">
        <f>IF(F13*14=0,"",F13*14)</f>
        <v/>
      </c>
      <c r="H13" s="113"/>
      <c r="I13" s="114"/>
      <c r="J13" s="313"/>
      <c r="K13" s="320" t="str">
        <f>IF(J13*14=0,"",J13*14)</f>
        <v/>
      </c>
      <c r="L13" s="113"/>
      <c r="M13" s="320" t="str">
        <f>IF(L13*14=0,"",L13*14)</f>
        <v/>
      </c>
      <c r="N13" s="113"/>
      <c r="O13" s="275"/>
      <c r="P13" s="113"/>
      <c r="Q13" s="320" t="str">
        <f>IF(P13*14=0,"",P13*14)</f>
        <v/>
      </c>
      <c r="R13" s="113"/>
      <c r="S13" s="320" t="str">
        <f>IF(R13*14=0,"",R13*14)</f>
        <v/>
      </c>
      <c r="T13" s="113"/>
      <c r="U13" s="114"/>
      <c r="V13" s="313"/>
      <c r="W13" s="320" t="str">
        <f>IF(V13*14=0,"",V13*14)</f>
        <v/>
      </c>
      <c r="X13" s="113"/>
      <c r="Y13" s="320" t="str">
        <f>IF(X13*14=0,"",X13*14)</f>
        <v/>
      </c>
      <c r="Z13" s="113"/>
      <c r="AA13" s="275"/>
      <c r="AB13" s="113">
        <v>2</v>
      </c>
      <c r="AC13" s="320">
        <f>IF(AB13*14=0,"",AB13*14)</f>
        <v>28</v>
      </c>
      <c r="AD13" s="113">
        <v>1</v>
      </c>
      <c r="AE13" s="320">
        <v>14</v>
      </c>
      <c r="AF13" s="113">
        <v>3</v>
      </c>
      <c r="AG13" s="114" t="s">
        <v>84</v>
      </c>
      <c r="AH13" s="313"/>
      <c r="AI13" s="320" t="str">
        <f>IF(AH13*14=0,"",AH13*14)</f>
        <v/>
      </c>
      <c r="AJ13" s="113"/>
      <c r="AK13" s="320" t="str">
        <f>IF(AJ13*14=0,"",AJ13*14)</f>
        <v/>
      </c>
      <c r="AL13" s="113"/>
      <c r="AM13" s="275"/>
      <c r="AN13" s="313"/>
      <c r="AO13" s="320" t="str">
        <f>IF(AN13*14=0,"",AN13*14)</f>
        <v/>
      </c>
      <c r="AP13" s="276"/>
      <c r="AQ13" s="320" t="str">
        <f>IF(AP13*14=0,"",AP13*14)</f>
        <v/>
      </c>
      <c r="AR13" s="276"/>
      <c r="AS13" s="277"/>
      <c r="AT13" s="113"/>
      <c r="AU13" s="320" t="str">
        <f>IF(AT13*14=0,"",AT13*14)</f>
        <v/>
      </c>
      <c r="AV13" s="113"/>
      <c r="AW13" s="320" t="str">
        <f>IF(AV13*14=0,"",AV13*14)</f>
        <v/>
      </c>
      <c r="AX13" s="113"/>
      <c r="AY13" s="113"/>
      <c r="AZ13" s="412">
        <f>IF(D13+J13+P13+V13+AB13+AH13+AN13+AT13=0,"",D13+J13+P13+V13+AB13+AH13+AN13+AT13)</f>
        <v>2</v>
      </c>
      <c r="BA13" s="320">
        <f>IF((D13+J13+P13+V13+AB13+AH13+AN13+AT13)*14=0,"",(D13+J13+P13+V13+AB13+AH13+AN13+AT13)*14)</f>
        <v>28</v>
      </c>
      <c r="BB13" s="413">
        <f>IF(F13+L13+R13+X13+AD13+AJ13+AP13+AV13=0,"",F13+L13+R13+X13+AD13+AJ13+AP13+AV13)</f>
        <v>1</v>
      </c>
      <c r="BC13" s="320">
        <f>IF((L13+F13+R13+X13+AD13+AJ13+AP13+AV13)*14=0,"",(L13+F13+R13+X13+AD13+AJ13+AP13+AV13)*14)</f>
        <v>14</v>
      </c>
      <c r="BD13" s="413">
        <f>IF(N13+H13+T13+Z13+AF13+AL13+AR13+AX13=0,"",N13+H13+T13+Z13+AF13+AL13+AR13+AX13)</f>
        <v>3</v>
      </c>
      <c r="BE13" s="414">
        <f>IF(D13+F13+L13+J13+P13+R13+V13+X13+AB13+AD13+AH13+AJ13+AN13+AP13+AT13+AV13=0,"",D13+F13+L13+J13+P13+R13+V13+X13+AB13+AD13+AH13+AJ13+AN13+AP13+AT13+AV13)</f>
        <v>3</v>
      </c>
      <c r="BF13" s="415" t="s">
        <v>314</v>
      </c>
      <c r="BG13" s="416" t="s">
        <v>344</v>
      </c>
    </row>
    <row r="14" spans="1:59" ht="15.75" customHeight="1">
      <c r="A14" s="53" t="s">
        <v>315</v>
      </c>
      <c r="B14" s="54" t="s">
        <v>34</v>
      </c>
      <c r="C14" s="252" t="s">
        <v>115</v>
      </c>
      <c r="D14" s="113"/>
      <c r="E14" s="6" t="str">
        <f>IF(D14*14=0,"",D14*14)</f>
        <v/>
      </c>
      <c r="F14" s="113"/>
      <c r="G14" s="6" t="str">
        <f>IF(F14*14=0,"",F14*14)</f>
        <v/>
      </c>
      <c r="H14" s="113"/>
      <c r="I14" s="114"/>
      <c r="J14" s="60"/>
      <c r="K14" s="6" t="str">
        <f>IF(J14*14=0,"",J14*14)</f>
        <v/>
      </c>
      <c r="L14" s="59"/>
      <c r="M14" s="6" t="str">
        <f>IF(L14*14=0,"",L14*14)</f>
        <v/>
      </c>
      <c r="N14" s="59"/>
      <c r="O14" s="63"/>
      <c r="P14" s="59"/>
      <c r="Q14" s="6" t="str">
        <f>IF(P14*14=0,"",P14*14)</f>
        <v/>
      </c>
      <c r="R14" s="59"/>
      <c r="S14" s="6" t="str">
        <f>IF(R14*14=0,"",R14*14)</f>
        <v/>
      </c>
      <c r="T14" s="59"/>
      <c r="U14" s="62"/>
      <c r="V14" s="60"/>
      <c r="W14" s="6" t="str">
        <f>IF(V14*14=0,"",V14*14)</f>
        <v/>
      </c>
      <c r="X14" s="59"/>
      <c r="Y14" s="6" t="str">
        <f>IF(X14*14=0,"",X14*14)</f>
        <v/>
      </c>
      <c r="Z14" s="59"/>
      <c r="AA14" s="63"/>
      <c r="AB14" s="59">
        <v>2</v>
      </c>
      <c r="AC14" s="6">
        <f>IF(AB14*14=0,"",AB14*14)</f>
        <v>28</v>
      </c>
      <c r="AD14" s="59">
        <v>2</v>
      </c>
      <c r="AE14" s="6">
        <f>IF(AD14*14=0,"",AD14*14)</f>
        <v>28</v>
      </c>
      <c r="AF14" s="59">
        <v>4</v>
      </c>
      <c r="AG14" s="62" t="s">
        <v>15</v>
      </c>
      <c r="AH14" s="60"/>
      <c r="AI14" s="6" t="str">
        <f>IF(AH14*14=0,"",AH14*14)</f>
        <v/>
      </c>
      <c r="AJ14" s="59"/>
      <c r="AK14" s="6" t="str">
        <f>IF(AJ14*14=0,"",AJ14*14)</f>
        <v/>
      </c>
      <c r="AL14" s="59"/>
      <c r="AM14" s="63"/>
      <c r="AN14" s="60"/>
      <c r="AO14" s="6" t="str">
        <f>IF(AN14*14=0,"",AN14*14)</f>
        <v/>
      </c>
      <c r="AP14" s="61"/>
      <c r="AQ14" s="6" t="str">
        <f>IF(AP14*14=0,"",AP14*14)</f>
        <v/>
      </c>
      <c r="AR14" s="61"/>
      <c r="AS14" s="64"/>
      <c r="AT14" s="59"/>
      <c r="AU14" s="6" t="str">
        <f>IF(AT14*14=0,"",AT14*14)</f>
        <v/>
      </c>
      <c r="AV14" s="59"/>
      <c r="AW14" s="6" t="str">
        <f>IF(AV14*14=0,"",AV14*14)</f>
        <v/>
      </c>
      <c r="AX14" s="59"/>
      <c r="AY14" s="59"/>
      <c r="AZ14" s="8">
        <f>IF(D14+J14+P14+V14+AB14+AH14+AN14+AT14=0,"",D14+J14+P14+V14+AB14+AH14+AN14+AT14)</f>
        <v>2</v>
      </c>
      <c r="BA14" s="6">
        <f>IF((D14+J14+P14+V14+AB14+AH14+AN14+AT14)*14=0,"",(D14+J14+P14+V14+AB14+AH14+AN14+AT14)*14)</f>
        <v>28</v>
      </c>
      <c r="BB14" s="9">
        <f>IF(F14+L14+R14+X14+AD14+AJ14+AP14+AV14=0,"",F14+L14+R14+X14+AD14+AJ14+AP14+AV14)</f>
        <v>2</v>
      </c>
      <c r="BC14" s="6">
        <f>IF((L14+F14+R14+X14+AD14+AJ14+AP14+AV14)*14=0,"",(L14+F14+R14+X14+AD14+AJ14+AP14+AV14)*14)</f>
        <v>28</v>
      </c>
      <c r="BD14" s="9">
        <f>IF(N14+H14+T14+Z14+AF14+AL14+AR14+AX14=0,"",N14+H14+T14+Z14+AF14+AL14+AR14+AX14)</f>
        <v>4</v>
      </c>
      <c r="BE14" s="10">
        <f>IF(D14+F14+L14+J14+P14+R14+V14+X14+AB14+AD14+AH14+AJ14+AN14+AP14+AT14+AV14=0,"",D14+F14+L14+J14+P14+R14+V14+X14+AB14+AD14+AH14+AJ14+AN14+AP14+AT14+AV14)</f>
        <v>4</v>
      </c>
      <c r="BF14" s="279" t="s">
        <v>314</v>
      </c>
      <c r="BG14" s="263" t="s">
        <v>346</v>
      </c>
    </row>
    <row r="15" spans="1:59" ht="15.75" customHeight="1">
      <c r="A15" s="53" t="s">
        <v>316</v>
      </c>
      <c r="B15" s="54" t="s">
        <v>34</v>
      </c>
      <c r="C15" s="252" t="s">
        <v>116</v>
      </c>
      <c r="D15" s="113"/>
      <c r="E15" s="6" t="str">
        <f t="shared" ref="E15:E23" si="0">IF(D15*14=0,"",D15*14)</f>
        <v/>
      </c>
      <c r="F15" s="113"/>
      <c r="G15" s="6" t="str">
        <f t="shared" ref="G15:G23" si="1">IF(F15*14=0,"",F15*14)</f>
        <v/>
      </c>
      <c r="H15" s="113"/>
      <c r="I15" s="114"/>
      <c r="J15" s="60"/>
      <c r="K15" s="6" t="str">
        <f t="shared" ref="K15:K23" si="2">IF(J15*14=0,"",J15*14)</f>
        <v/>
      </c>
      <c r="L15" s="59"/>
      <c r="M15" s="6" t="str">
        <f t="shared" ref="M15:M23" si="3">IF(L15*14=0,"",L15*14)</f>
        <v/>
      </c>
      <c r="N15" s="59"/>
      <c r="O15" s="63"/>
      <c r="P15" s="59"/>
      <c r="Q15" s="6" t="str">
        <f t="shared" ref="Q15:Q23" si="4">IF(P15*14=0,"",P15*14)</f>
        <v/>
      </c>
      <c r="R15" s="59"/>
      <c r="S15" s="6" t="str">
        <f t="shared" ref="S15:S23" si="5">IF(R15*14=0,"",R15*14)</f>
        <v/>
      </c>
      <c r="T15" s="59"/>
      <c r="U15" s="62"/>
      <c r="V15" s="60"/>
      <c r="W15" s="6" t="str">
        <f t="shared" ref="W15:W23" si="6">IF(V15*14=0,"",V15*14)</f>
        <v/>
      </c>
      <c r="X15" s="59"/>
      <c r="Y15" s="6" t="str">
        <f t="shared" ref="Y15:Y23" si="7">IF(X15*14=0,"",X15*14)</f>
        <v/>
      </c>
      <c r="Z15" s="59"/>
      <c r="AA15" s="63"/>
      <c r="AB15" s="59">
        <v>3</v>
      </c>
      <c r="AC15" s="6">
        <f t="shared" ref="AC15:AC23" si="8">IF(AB15*14=0,"",AB15*14)</f>
        <v>42</v>
      </c>
      <c r="AD15" s="59">
        <v>2</v>
      </c>
      <c r="AE15" s="6">
        <f t="shared" ref="AE15:AE23" si="9">IF(AD15*14=0,"",AD15*14)</f>
        <v>28</v>
      </c>
      <c r="AF15" s="59">
        <v>5</v>
      </c>
      <c r="AG15" s="62" t="s">
        <v>15</v>
      </c>
      <c r="AH15" s="60"/>
      <c r="AI15" s="6" t="str">
        <f t="shared" ref="AI15:AI23" si="10">IF(AH15*14=0,"",AH15*14)</f>
        <v/>
      </c>
      <c r="AJ15" s="59"/>
      <c r="AK15" s="6" t="str">
        <f t="shared" ref="AK15:AK23" si="11">IF(AJ15*14=0,"",AJ15*14)</f>
        <v/>
      </c>
      <c r="AL15" s="59"/>
      <c r="AM15" s="63"/>
      <c r="AN15" s="60"/>
      <c r="AO15" s="6" t="str">
        <f t="shared" ref="AO15:AO23" si="12">IF(AN15*14=0,"",AN15*14)</f>
        <v/>
      </c>
      <c r="AP15" s="61"/>
      <c r="AQ15" s="6" t="str">
        <f t="shared" ref="AQ15:AQ23" si="13">IF(AP15*14=0,"",AP15*14)</f>
        <v/>
      </c>
      <c r="AR15" s="61"/>
      <c r="AS15" s="64"/>
      <c r="AT15" s="59"/>
      <c r="AU15" s="6" t="str">
        <f t="shared" ref="AU15:AU23" si="14">IF(AT15*14=0,"",AT15*14)</f>
        <v/>
      </c>
      <c r="AV15" s="59"/>
      <c r="AW15" s="6" t="str">
        <f t="shared" ref="AW15:AW23" si="15">IF(AV15*14=0,"",AV15*14)</f>
        <v/>
      </c>
      <c r="AX15" s="59"/>
      <c r="AY15" s="59"/>
      <c r="AZ15" s="8">
        <f t="shared" ref="AZ15:AZ29" si="16">IF(D15+J15+P15+V15+AB15+AH15+AN15+AT15=0,"",D15+J15+P15+V15+AB15+AH15+AN15+AT15)</f>
        <v>3</v>
      </c>
      <c r="BA15" s="6">
        <f t="shared" ref="BA15:BA37" si="17">IF((D15+J15+P15+V15+AB15+AH15+AN15+AT15)*14=0,"",(D15+J15+P15+V15+AB15+AH15+AN15+AT15)*14)</f>
        <v>42</v>
      </c>
      <c r="BB15" s="9">
        <f t="shared" ref="BB15:BB29" si="18">IF(F15+L15+R15+X15+AD15+AJ15+AP15+AV15=0,"",F15+L15+R15+X15+AD15+AJ15+AP15+AV15)</f>
        <v>2</v>
      </c>
      <c r="BC15" s="6">
        <f t="shared" ref="BC15:BC37" si="19">IF((L15+F15+R15+X15+AD15+AJ15+AP15+AV15)*14=0,"",(L15+F15+R15+X15+AD15+AJ15+AP15+AV15)*14)</f>
        <v>28</v>
      </c>
      <c r="BD15" s="9">
        <f>IF(N15+H15+T15+Z15+AF15+AL15+AR15+AX15=0,"",N15+H15+T15+Z15+AF15+AL15+AR15+AX15)</f>
        <v>5</v>
      </c>
      <c r="BE15" s="10">
        <f t="shared" ref="BE15:BE37" si="20">IF(D15+F15+L15+J15+P15+R15+V15+X15+AB15+AD15+AH15+AJ15+AN15+AP15+AT15+AV15=0,"",D15+F15+L15+J15+P15+R15+V15+X15+AB15+AD15+AH15+AJ15+AN15+AP15+AT15+AV15)</f>
        <v>5</v>
      </c>
      <c r="BF15" s="279" t="s">
        <v>314</v>
      </c>
      <c r="BG15" s="263" t="s">
        <v>346</v>
      </c>
    </row>
    <row r="16" spans="1:59" ht="15.75" customHeight="1">
      <c r="A16" s="53" t="s">
        <v>319</v>
      </c>
      <c r="B16" s="54" t="s">
        <v>34</v>
      </c>
      <c r="C16" s="252" t="s">
        <v>117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>
        <v>2</v>
      </c>
      <c r="AC16" s="6">
        <f t="shared" si="8"/>
        <v>28</v>
      </c>
      <c r="AD16" s="59">
        <v>1</v>
      </c>
      <c r="AE16" s="6">
        <f t="shared" si="9"/>
        <v>14</v>
      </c>
      <c r="AF16" s="59">
        <v>3</v>
      </c>
      <c r="AG16" s="62" t="s">
        <v>84</v>
      </c>
      <c r="AH16" s="60"/>
      <c r="AI16" s="6" t="str">
        <f t="shared" si="10"/>
        <v/>
      </c>
      <c r="AJ16" s="59"/>
      <c r="AK16" s="6" t="str">
        <f t="shared" si="11"/>
        <v/>
      </c>
      <c r="AL16" s="59"/>
      <c r="AM16" s="63"/>
      <c r="AN16" s="60"/>
      <c r="AO16" s="6" t="str">
        <f t="shared" si="12"/>
        <v/>
      </c>
      <c r="AP16" s="61"/>
      <c r="AQ16" s="6" t="str">
        <f t="shared" si="13"/>
        <v/>
      </c>
      <c r="AR16" s="61"/>
      <c r="AS16" s="64"/>
      <c r="AT16" s="59"/>
      <c r="AU16" s="6" t="str">
        <f t="shared" si="14"/>
        <v/>
      </c>
      <c r="AV16" s="59"/>
      <c r="AW16" s="6" t="str">
        <f t="shared" si="15"/>
        <v/>
      </c>
      <c r="AX16" s="59"/>
      <c r="AY16" s="59"/>
      <c r="AZ16" s="8">
        <f t="shared" si="16"/>
        <v>2</v>
      </c>
      <c r="BA16" s="6">
        <f t="shared" si="17"/>
        <v>28</v>
      </c>
      <c r="BB16" s="9">
        <f t="shared" si="18"/>
        <v>1</v>
      </c>
      <c r="BC16" s="6">
        <f t="shared" si="19"/>
        <v>14</v>
      </c>
      <c r="BD16" s="9">
        <f t="shared" ref="BD16:BD37" si="21">IF(N16+H16+T16+Z16+AF16+AL16+AR16+AX16=0,"",N16+H16+T16+Z16+AF16+AL16+AR16+AX16)</f>
        <v>3</v>
      </c>
      <c r="BE16" s="10">
        <f t="shared" si="20"/>
        <v>3</v>
      </c>
      <c r="BF16" s="279" t="s">
        <v>314</v>
      </c>
      <c r="BG16" s="263" t="s">
        <v>344</v>
      </c>
    </row>
    <row r="17" spans="1:59" ht="15.75" customHeight="1">
      <c r="A17" s="53" t="s">
        <v>317</v>
      </c>
      <c r="B17" s="54" t="s">
        <v>34</v>
      </c>
      <c r="C17" s="252" t="s">
        <v>118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/>
      <c r="AC17" s="6" t="str">
        <f t="shared" si="8"/>
        <v/>
      </c>
      <c r="AD17" s="59"/>
      <c r="AE17" s="6" t="str">
        <f t="shared" si="9"/>
        <v/>
      </c>
      <c r="AF17" s="59"/>
      <c r="AG17" s="62"/>
      <c r="AH17" s="60">
        <v>2</v>
      </c>
      <c r="AI17" s="6">
        <f t="shared" si="10"/>
        <v>28</v>
      </c>
      <c r="AJ17" s="59">
        <v>1</v>
      </c>
      <c r="AK17" s="6">
        <f t="shared" si="11"/>
        <v>14</v>
      </c>
      <c r="AL17" s="59">
        <v>3</v>
      </c>
      <c r="AM17" s="63" t="s">
        <v>75</v>
      </c>
      <c r="AN17" s="60"/>
      <c r="AO17" s="6" t="str">
        <f t="shared" si="12"/>
        <v/>
      </c>
      <c r="AP17" s="61"/>
      <c r="AQ17" s="6" t="str">
        <f t="shared" si="13"/>
        <v/>
      </c>
      <c r="AR17" s="61"/>
      <c r="AS17" s="64"/>
      <c r="AT17" s="59"/>
      <c r="AU17" s="6" t="str">
        <f t="shared" si="14"/>
        <v/>
      </c>
      <c r="AV17" s="59"/>
      <c r="AW17" s="6" t="str">
        <f t="shared" si="15"/>
        <v/>
      </c>
      <c r="AX17" s="59"/>
      <c r="AY17" s="59"/>
      <c r="AZ17" s="8">
        <f t="shared" si="16"/>
        <v>2</v>
      </c>
      <c r="BA17" s="6">
        <f t="shared" si="17"/>
        <v>28</v>
      </c>
      <c r="BB17" s="9">
        <f t="shared" si="18"/>
        <v>1</v>
      </c>
      <c r="BC17" s="6">
        <f t="shared" si="19"/>
        <v>14</v>
      </c>
      <c r="BD17" s="9">
        <f t="shared" si="21"/>
        <v>3</v>
      </c>
      <c r="BE17" s="10">
        <f t="shared" si="20"/>
        <v>3</v>
      </c>
      <c r="BF17" s="279" t="s">
        <v>314</v>
      </c>
      <c r="BG17" s="263" t="s">
        <v>345</v>
      </c>
    </row>
    <row r="18" spans="1:59" ht="15.75" customHeight="1">
      <c r="A18" s="53" t="s">
        <v>318</v>
      </c>
      <c r="B18" s="54" t="s">
        <v>34</v>
      </c>
      <c r="C18" s="252" t="s">
        <v>119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si="8"/>
        <v/>
      </c>
      <c r="AD18" s="59"/>
      <c r="AE18" s="6" t="str">
        <f>IF(AD18*14=0,"",AD18*14)</f>
        <v/>
      </c>
      <c r="AF18" s="59"/>
      <c r="AG18" s="62"/>
      <c r="AH18" s="60">
        <v>2</v>
      </c>
      <c r="AI18" s="6">
        <f t="shared" si="10"/>
        <v>28</v>
      </c>
      <c r="AJ18" s="59">
        <v>2</v>
      </c>
      <c r="AK18" s="6">
        <f t="shared" si="11"/>
        <v>28</v>
      </c>
      <c r="AL18" s="59">
        <v>4</v>
      </c>
      <c r="AM18" s="63" t="s">
        <v>75</v>
      </c>
      <c r="AN18" s="60"/>
      <c r="AO18" s="6" t="str">
        <f t="shared" si="12"/>
        <v/>
      </c>
      <c r="AP18" s="61"/>
      <c r="AQ18" s="6" t="str">
        <f t="shared" si="13"/>
        <v/>
      </c>
      <c r="AR18" s="61"/>
      <c r="AS18" s="64"/>
      <c r="AT18" s="59"/>
      <c r="AU18" s="6" t="str">
        <f t="shared" si="14"/>
        <v/>
      </c>
      <c r="AV18" s="59"/>
      <c r="AW18" s="6" t="str">
        <f t="shared" si="15"/>
        <v/>
      </c>
      <c r="AX18" s="59"/>
      <c r="AY18" s="59"/>
      <c r="AZ18" s="8">
        <f t="shared" si="16"/>
        <v>2</v>
      </c>
      <c r="BA18" s="6">
        <f t="shared" si="17"/>
        <v>28</v>
      </c>
      <c r="BB18" s="9">
        <f t="shared" si="18"/>
        <v>2</v>
      </c>
      <c r="BC18" s="6">
        <f t="shared" si="19"/>
        <v>28</v>
      </c>
      <c r="BD18" s="9">
        <f t="shared" si="21"/>
        <v>4</v>
      </c>
      <c r="BE18" s="10">
        <f t="shared" si="20"/>
        <v>4</v>
      </c>
      <c r="BF18" s="279" t="s">
        <v>314</v>
      </c>
      <c r="BG18" s="263" t="s">
        <v>346</v>
      </c>
    </row>
    <row r="19" spans="1:59" ht="15.75" customHeight="1">
      <c r="A19" s="53" t="s">
        <v>320</v>
      </c>
      <c r="B19" s="54" t="s">
        <v>34</v>
      </c>
      <c r="C19" s="252" t="s">
        <v>120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8"/>
        <v/>
      </c>
      <c r="AD19" s="59"/>
      <c r="AE19" s="6" t="str">
        <f t="shared" si="9"/>
        <v/>
      </c>
      <c r="AF19" s="59"/>
      <c r="AG19" s="62"/>
      <c r="AH19" s="60">
        <v>2</v>
      </c>
      <c r="AI19" s="6">
        <f t="shared" si="10"/>
        <v>28</v>
      </c>
      <c r="AJ19" s="59">
        <v>2</v>
      </c>
      <c r="AK19" s="6">
        <f t="shared" si="11"/>
        <v>28</v>
      </c>
      <c r="AL19" s="59">
        <v>4</v>
      </c>
      <c r="AM19" s="63" t="s">
        <v>122</v>
      </c>
      <c r="AN19" s="60"/>
      <c r="AO19" s="6" t="str">
        <f t="shared" si="12"/>
        <v/>
      </c>
      <c r="AP19" s="61"/>
      <c r="AQ19" s="6" t="str">
        <f t="shared" si="13"/>
        <v/>
      </c>
      <c r="AR19" s="61"/>
      <c r="AS19" s="64"/>
      <c r="AT19" s="59"/>
      <c r="AU19" s="6" t="str">
        <f t="shared" si="14"/>
        <v/>
      </c>
      <c r="AV19" s="59"/>
      <c r="AW19" s="6" t="str">
        <f t="shared" si="15"/>
        <v/>
      </c>
      <c r="AX19" s="59"/>
      <c r="AY19" s="59"/>
      <c r="AZ19" s="8">
        <f t="shared" si="16"/>
        <v>2</v>
      </c>
      <c r="BA19" s="6">
        <f t="shared" si="17"/>
        <v>28</v>
      </c>
      <c r="BB19" s="9">
        <f t="shared" si="18"/>
        <v>2</v>
      </c>
      <c r="BC19" s="6">
        <f t="shared" si="19"/>
        <v>28</v>
      </c>
      <c r="BD19" s="9">
        <f t="shared" si="21"/>
        <v>4</v>
      </c>
      <c r="BE19" s="10">
        <f t="shared" si="20"/>
        <v>4</v>
      </c>
      <c r="BF19" s="279" t="s">
        <v>314</v>
      </c>
      <c r="BG19" s="263" t="s">
        <v>344</v>
      </c>
    </row>
    <row r="20" spans="1:59" ht="15.75" customHeight="1">
      <c r="A20" s="53" t="s">
        <v>321</v>
      </c>
      <c r="B20" s="54" t="s">
        <v>34</v>
      </c>
      <c r="C20" s="252" t="s">
        <v>121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8"/>
        <v/>
      </c>
      <c r="AD20" s="59"/>
      <c r="AE20" s="6" t="str">
        <f t="shared" si="9"/>
        <v/>
      </c>
      <c r="AF20" s="59"/>
      <c r="AG20" s="62"/>
      <c r="AH20" s="60">
        <v>2</v>
      </c>
      <c r="AI20" s="6">
        <f t="shared" si="10"/>
        <v>28</v>
      </c>
      <c r="AJ20" s="59">
        <v>2</v>
      </c>
      <c r="AK20" s="6">
        <f t="shared" si="11"/>
        <v>28</v>
      </c>
      <c r="AL20" s="59">
        <v>4</v>
      </c>
      <c r="AM20" s="63" t="s">
        <v>122</v>
      </c>
      <c r="AN20" s="60"/>
      <c r="AO20" s="6" t="str">
        <f t="shared" si="12"/>
        <v/>
      </c>
      <c r="AP20" s="61"/>
      <c r="AQ20" s="6" t="str">
        <f t="shared" si="13"/>
        <v/>
      </c>
      <c r="AR20" s="61"/>
      <c r="AS20" s="64"/>
      <c r="AT20" s="59"/>
      <c r="AU20" s="6" t="str">
        <f t="shared" si="14"/>
        <v/>
      </c>
      <c r="AV20" s="59"/>
      <c r="AW20" s="6" t="str">
        <f t="shared" si="15"/>
        <v/>
      </c>
      <c r="AX20" s="59"/>
      <c r="AY20" s="59"/>
      <c r="AZ20" s="8">
        <f t="shared" si="16"/>
        <v>2</v>
      </c>
      <c r="BA20" s="6">
        <f t="shared" si="17"/>
        <v>28</v>
      </c>
      <c r="BB20" s="9">
        <f t="shared" si="18"/>
        <v>2</v>
      </c>
      <c r="BC20" s="6">
        <f t="shared" si="19"/>
        <v>28</v>
      </c>
      <c r="BD20" s="9">
        <f t="shared" si="21"/>
        <v>4</v>
      </c>
      <c r="BE20" s="10">
        <f t="shared" si="20"/>
        <v>4</v>
      </c>
      <c r="BF20" s="279" t="s">
        <v>314</v>
      </c>
      <c r="BG20" s="263" t="s">
        <v>346</v>
      </c>
    </row>
    <row r="21" spans="1:59" ht="15.75" customHeight="1">
      <c r="A21" s="53" t="s">
        <v>324</v>
      </c>
      <c r="B21" s="54" t="s">
        <v>34</v>
      </c>
      <c r="C21" s="252" t="s">
        <v>123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8"/>
        <v/>
      </c>
      <c r="AD21" s="59"/>
      <c r="AE21" s="6" t="str">
        <f t="shared" si="9"/>
        <v/>
      </c>
      <c r="AF21" s="59"/>
      <c r="AG21" s="62"/>
      <c r="AH21" s="60">
        <v>1</v>
      </c>
      <c r="AI21" s="6">
        <f t="shared" si="10"/>
        <v>14</v>
      </c>
      <c r="AJ21" s="59">
        <v>2</v>
      </c>
      <c r="AK21" s="6">
        <f t="shared" si="11"/>
        <v>28</v>
      </c>
      <c r="AL21" s="59">
        <v>3</v>
      </c>
      <c r="AM21" s="63" t="s">
        <v>124</v>
      </c>
      <c r="AN21" s="60"/>
      <c r="AO21" s="6" t="str">
        <f t="shared" si="12"/>
        <v/>
      </c>
      <c r="AP21" s="61"/>
      <c r="AQ21" s="6" t="str">
        <f t="shared" si="13"/>
        <v/>
      </c>
      <c r="AR21" s="61"/>
      <c r="AS21" s="64"/>
      <c r="AT21" s="59"/>
      <c r="AU21" s="6" t="str">
        <f t="shared" si="14"/>
        <v/>
      </c>
      <c r="AV21" s="59"/>
      <c r="AW21" s="6" t="str">
        <f t="shared" si="15"/>
        <v/>
      </c>
      <c r="AX21" s="59"/>
      <c r="AY21" s="59"/>
      <c r="AZ21" s="8">
        <f t="shared" si="16"/>
        <v>1</v>
      </c>
      <c r="BA21" s="6">
        <f t="shared" si="17"/>
        <v>14</v>
      </c>
      <c r="BB21" s="9">
        <f t="shared" si="18"/>
        <v>2</v>
      </c>
      <c r="BC21" s="6">
        <f t="shared" si="19"/>
        <v>28</v>
      </c>
      <c r="BD21" s="9">
        <f t="shared" si="21"/>
        <v>3</v>
      </c>
      <c r="BE21" s="10">
        <f t="shared" si="20"/>
        <v>3</v>
      </c>
      <c r="BF21" s="279" t="s">
        <v>314</v>
      </c>
      <c r="BG21" s="216" t="s">
        <v>344</v>
      </c>
    </row>
    <row r="22" spans="1:59" ht="15.75" customHeight="1">
      <c r="A22" s="53" t="s">
        <v>322</v>
      </c>
      <c r="B22" s="54" t="s">
        <v>34</v>
      </c>
      <c r="C22" s="252" t="s">
        <v>125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8"/>
        <v/>
      </c>
      <c r="AD22" s="59"/>
      <c r="AE22" s="6" t="str">
        <f t="shared" si="9"/>
        <v/>
      </c>
      <c r="AF22" s="59"/>
      <c r="AG22" s="62"/>
      <c r="AH22" s="60"/>
      <c r="AI22" s="6" t="str">
        <f t="shared" si="10"/>
        <v/>
      </c>
      <c r="AJ22" s="59"/>
      <c r="AK22" s="6" t="str">
        <f t="shared" si="11"/>
        <v/>
      </c>
      <c r="AL22" s="59"/>
      <c r="AM22" s="63"/>
      <c r="AN22" s="60">
        <v>2</v>
      </c>
      <c r="AO22" s="6">
        <f t="shared" si="12"/>
        <v>28</v>
      </c>
      <c r="AP22" s="61">
        <v>2</v>
      </c>
      <c r="AQ22" s="6">
        <f t="shared" si="13"/>
        <v>28</v>
      </c>
      <c r="AR22" s="61">
        <v>4</v>
      </c>
      <c r="AS22" s="389" t="s">
        <v>626</v>
      </c>
      <c r="AT22" s="59"/>
      <c r="AU22" s="6" t="str">
        <f t="shared" si="14"/>
        <v/>
      </c>
      <c r="AV22" s="59"/>
      <c r="AW22" s="6" t="str">
        <f t="shared" si="15"/>
        <v/>
      </c>
      <c r="AX22" s="59"/>
      <c r="AY22" s="59"/>
      <c r="AZ22" s="8">
        <f t="shared" si="16"/>
        <v>2</v>
      </c>
      <c r="BA22" s="6">
        <f t="shared" si="17"/>
        <v>28</v>
      </c>
      <c r="BB22" s="9">
        <f t="shared" si="18"/>
        <v>2</v>
      </c>
      <c r="BC22" s="6">
        <f t="shared" si="19"/>
        <v>28</v>
      </c>
      <c r="BD22" s="9">
        <f t="shared" si="21"/>
        <v>4</v>
      </c>
      <c r="BE22" s="10">
        <f t="shared" si="20"/>
        <v>4</v>
      </c>
      <c r="BF22" s="279" t="s">
        <v>314</v>
      </c>
      <c r="BG22" s="216" t="s">
        <v>345</v>
      </c>
    </row>
    <row r="23" spans="1:59" ht="15.75" customHeight="1">
      <c r="A23" s="53" t="s">
        <v>323</v>
      </c>
      <c r="B23" s="54" t="s">
        <v>34</v>
      </c>
      <c r="C23" s="252" t="s">
        <v>126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8"/>
        <v/>
      </c>
      <c r="AD23" s="59"/>
      <c r="AE23" s="6" t="str">
        <f t="shared" si="9"/>
        <v/>
      </c>
      <c r="AF23" s="59"/>
      <c r="AG23" s="62"/>
      <c r="AH23" s="60"/>
      <c r="AI23" s="6" t="str">
        <f t="shared" si="10"/>
        <v/>
      </c>
      <c r="AJ23" s="59"/>
      <c r="AK23" s="6" t="str">
        <f t="shared" si="11"/>
        <v/>
      </c>
      <c r="AL23" s="59"/>
      <c r="AM23" s="63"/>
      <c r="AN23" s="60">
        <v>2</v>
      </c>
      <c r="AO23" s="6">
        <f t="shared" si="12"/>
        <v>28</v>
      </c>
      <c r="AP23" s="61">
        <v>2</v>
      </c>
      <c r="AQ23" s="6">
        <f t="shared" si="13"/>
        <v>28</v>
      </c>
      <c r="AR23" s="61">
        <v>4</v>
      </c>
      <c r="AS23" s="389" t="s">
        <v>626</v>
      </c>
      <c r="AT23" s="59"/>
      <c r="AU23" s="6" t="str">
        <f t="shared" si="14"/>
        <v/>
      </c>
      <c r="AV23" s="59"/>
      <c r="AW23" s="6" t="str">
        <f t="shared" si="15"/>
        <v/>
      </c>
      <c r="AX23" s="59"/>
      <c r="AY23" s="59"/>
      <c r="AZ23" s="8">
        <f t="shared" si="16"/>
        <v>2</v>
      </c>
      <c r="BA23" s="6">
        <f t="shared" si="17"/>
        <v>28</v>
      </c>
      <c r="BB23" s="9">
        <f t="shared" si="18"/>
        <v>2</v>
      </c>
      <c r="BC23" s="6">
        <f t="shared" si="19"/>
        <v>28</v>
      </c>
      <c r="BD23" s="9">
        <f t="shared" si="21"/>
        <v>4</v>
      </c>
      <c r="BE23" s="10">
        <f t="shared" si="20"/>
        <v>4</v>
      </c>
      <c r="BF23" s="279" t="s">
        <v>314</v>
      </c>
      <c r="BG23" s="216" t="s">
        <v>346</v>
      </c>
    </row>
    <row r="24" spans="1:59" ht="15.75" customHeight="1">
      <c r="A24" s="53" t="s">
        <v>326</v>
      </c>
      <c r="B24" s="54" t="s">
        <v>34</v>
      </c>
      <c r="C24" s="252" t="s">
        <v>127</v>
      </c>
      <c r="D24" s="113"/>
      <c r="E24" s="6" t="str">
        <f t="shared" ref="E24:E37" si="22">IF(D24*14=0,"",D24*14)</f>
        <v/>
      </c>
      <c r="F24" s="113"/>
      <c r="G24" s="6" t="str">
        <f t="shared" ref="G24:G37" si="23">IF(F24*14=0,"",F24*14)</f>
        <v/>
      </c>
      <c r="H24" s="113"/>
      <c r="I24" s="114"/>
      <c r="J24" s="60"/>
      <c r="K24" s="6" t="str">
        <f t="shared" ref="K24:K37" si="24">IF(J24*14=0,"",J24*14)</f>
        <v/>
      </c>
      <c r="L24" s="59"/>
      <c r="M24" s="6" t="str">
        <f t="shared" ref="M24:M37" si="25">IF(L24*14=0,"",L24*14)</f>
        <v/>
      </c>
      <c r="N24" s="59"/>
      <c r="O24" s="63"/>
      <c r="P24" s="59"/>
      <c r="Q24" s="6" t="str">
        <f t="shared" ref="Q24:Q37" si="26">IF(P24*14=0,"",P24*14)</f>
        <v/>
      </c>
      <c r="R24" s="59"/>
      <c r="S24" s="6" t="str">
        <f t="shared" ref="S24:S37" si="27">IF(R24*14=0,"",R24*14)</f>
        <v/>
      </c>
      <c r="T24" s="59"/>
      <c r="U24" s="62"/>
      <c r="V24" s="60"/>
      <c r="W24" s="6" t="str">
        <f t="shared" ref="W24:W37" si="28">IF(V24*14=0,"",V24*14)</f>
        <v/>
      </c>
      <c r="X24" s="59"/>
      <c r="Y24" s="6" t="str">
        <f t="shared" ref="Y24:Y37" si="29">IF(X24*14=0,"",X24*14)</f>
        <v/>
      </c>
      <c r="Z24" s="59"/>
      <c r="AA24" s="63"/>
      <c r="AB24" s="59"/>
      <c r="AC24" s="6" t="str">
        <f t="shared" ref="AC24:AC37" si="30">IF(AB24*14=0,"",AB24*14)</f>
        <v/>
      </c>
      <c r="AD24" s="59"/>
      <c r="AE24" s="6" t="str">
        <f t="shared" ref="AE24:AE37" si="31">IF(AD24*14=0,"",AD24*14)</f>
        <v/>
      </c>
      <c r="AF24" s="59"/>
      <c r="AG24" s="62"/>
      <c r="AH24" s="60"/>
      <c r="AI24" s="6" t="str">
        <f t="shared" ref="AI24:AI37" si="32">IF(AH24*14=0,"",AH24*14)</f>
        <v/>
      </c>
      <c r="AJ24" s="59"/>
      <c r="AK24" s="6" t="str">
        <f t="shared" ref="AK24:AK37" si="33">IF(AJ24*14=0,"",AJ24*14)</f>
        <v/>
      </c>
      <c r="AL24" s="59"/>
      <c r="AM24" s="63"/>
      <c r="AN24" s="60">
        <v>2</v>
      </c>
      <c r="AO24" s="6">
        <f t="shared" ref="AO24:AO37" si="34">IF(AN24*14=0,"",AN24*14)</f>
        <v>28</v>
      </c>
      <c r="AP24" s="61">
        <v>2</v>
      </c>
      <c r="AQ24" s="6">
        <f t="shared" ref="AQ24:AQ37" si="35">IF(AP24*14=0,"",AP24*14)</f>
        <v>28</v>
      </c>
      <c r="AR24" s="61">
        <v>4</v>
      </c>
      <c r="AS24" s="64" t="s">
        <v>128</v>
      </c>
      <c r="AT24" s="59"/>
      <c r="AU24" s="6" t="str">
        <f t="shared" ref="AU24:AU37" si="36">IF(AT24*14=0,"",AT24*14)</f>
        <v/>
      </c>
      <c r="AV24" s="59"/>
      <c r="AW24" s="6" t="str">
        <f t="shared" ref="AW24:AW37" si="37">IF(AV24*14=0,"",AV24*14)</f>
        <v/>
      </c>
      <c r="AX24" s="59"/>
      <c r="AY24" s="59"/>
      <c r="AZ24" s="8">
        <f t="shared" si="16"/>
        <v>2</v>
      </c>
      <c r="BA24" s="6">
        <f t="shared" si="17"/>
        <v>28</v>
      </c>
      <c r="BB24" s="9">
        <f t="shared" si="18"/>
        <v>2</v>
      </c>
      <c r="BC24" s="6">
        <f t="shared" si="19"/>
        <v>28</v>
      </c>
      <c r="BD24" s="9">
        <f t="shared" si="21"/>
        <v>4</v>
      </c>
      <c r="BE24" s="10">
        <f t="shared" si="20"/>
        <v>4</v>
      </c>
      <c r="BF24" s="279" t="s">
        <v>314</v>
      </c>
      <c r="BG24" s="216" t="s">
        <v>344</v>
      </c>
    </row>
    <row r="25" spans="1:59">
      <c r="A25" s="53" t="s">
        <v>327</v>
      </c>
      <c r="B25" s="54" t="s">
        <v>34</v>
      </c>
      <c r="C25" s="252" t="s">
        <v>459</v>
      </c>
      <c r="D25" s="113"/>
      <c r="E25" s="6" t="str">
        <f t="shared" si="22"/>
        <v/>
      </c>
      <c r="F25" s="113"/>
      <c r="G25" s="6" t="str">
        <f t="shared" si="23"/>
        <v/>
      </c>
      <c r="H25" s="113"/>
      <c r="I25" s="114"/>
      <c r="J25" s="60"/>
      <c r="K25" s="6" t="str">
        <f t="shared" si="24"/>
        <v/>
      </c>
      <c r="L25" s="59"/>
      <c r="M25" s="6" t="str">
        <f t="shared" si="25"/>
        <v/>
      </c>
      <c r="N25" s="59"/>
      <c r="O25" s="63"/>
      <c r="P25" s="59"/>
      <c r="Q25" s="6" t="str">
        <f t="shared" si="26"/>
        <v/>
      </c>
      <c r="R25" s="59"/>
      <c r="S25" s="6" t="str">
        <f t="shared" si="27"/>
        <v/>
      </c>
      <c r="T25" s="59"/>
      <c r="U25" s="62"/>
      <c r="V25" s="60"/>
      <c r="W25" s="6" t="str">
        <f t="shared" si="28"/>
        <v/>
      </c>
      <c r="X25" s="59"/>
      <c r="Y25" s="6" t="str">
        <f t="shared" si="29"/>
        <v/>
      </c>
      <c r="Z25" s="59"/>
      <c r="AA25" s="63"/>
      <c r="AB25" s="59"/>
      <c r="AC25" s="6" t="str">
        <f t="shared" si="30"/>
        <v/>
      </c>
      <c r="AD25" s="59"/>
      <c r="AE25" s="6" t="str">
        <f t="shared" si="31"/>
        <v/>
      </c>
      <c r="AF25" s="59"/>
      <c r="AG25" s="62"/>
      <c r="AH25" s="60"/>
      <c r="AI25" s="6" t="str">
        <f t="shared" si="32"/>
        <v/>
      </c>
      <c r="AJ25" s="59"/>
      <c r="AK25" s="6" t="str">
        <f t="shared" si="33"/>
        <v/>
      </c>
      <c r="AL25" s="59"/>
      <c r="AM25" s="63"/>
      <c r="AN25" s="60">
        <v>1</v>
      </c>
      <c r="AO25" s="6">
        <f t="shared" si="34"/>
        <v>14</v>
      </c>
      <c r="AP25" s="61">
        <v>1</v>
      </c>
      <c r="AQ25" s="6">
        <f t="shared" si="35"/>
        <v>14</v>
      </c>
      <c r="AR25" s="61">
        <v>2</v>
      </c>
      <c r="AS25" s="64" t="s">
        <v>75</v>
      </c>
      <c r="AT25" s="59"/>
      <c r="AU25" s="6" t="str">
        <f t="shared" si="36"/>
        <v/>
      </c>
      <c r="AV25" s="59"/>
      <c r="AW25" s="6" t="str">
        <f t="shared" si="37"/>
        <v/>
      </c>
      <c r="AX25" s="59"/>
      <c r="AY25" s="59"/>
      <c r="AZ25" s="191">
        <f t="shared" si="16"/>
        <v>1</v>
      </c>
      <c r="BA25" s="6">
        <f t="shared" si="17"/>
        <v>14</v>
      </c>
      <c r="BB25" s="192">
        <f t="shared" si="18"/>
        <v>1</v>
      </c>
      <c r="BC25" s="6">
        <f>IF((L25+F25+R25+X25+AD25+AJ25+AP25+AV25)*14=0,"",(L25+F25+R25+X25+AD25+AJ25+AP25+AV25)*14)</f>
        <v>14</v>
      </c>
      <c r="BD25" s="192">
        <f t="shared" si="21"/>
        <v>2</v>
      </c>
      <c r="BE25" s="10">
        <f t="shared" si="20"/>
        <v>2</v>
      </c>
      <c r="BF25" s="279" t="s">
        <v>314</v>
      </c>
      <c r="BG25" s="216" t="s">
        <v>345</v>
      </c>
    </row>
    <row r="26" spans="1:59" ht="15.75" customHeight="1">
      <c r="A26" s="53" t="s">
        <v>328</v>
      </c>
      <c r="B26" s="54" t="s">
        <v>34</v>
      </c>
      <c r="C26" s="285" t="s">
        <v>130</v>
      </c>
      <c r="D26" s="113"/>
      <c r="E26" s="6" t="str">
        <f t="shared" si="22"/>
        <v/>
      </c>
      <c r="F26" s="113"/>
      <c r="G26" s="6" t="str">
        <f t="shared" si="23"/>
        <v/>
      </c>
      <c r="H26" s="113"/>
      <c r="I26" s="114"/>
      <c r="J26" s="60"/>
      <c r="K26" s="6" t="str">
        <f t="shared" si="24"/>
        <v/>
      </c>
      <c r="L26" s="59"/>
      <c r="M26" s="6" t="str">
        <f t="shared" si="25"/>
        <v/>
      </c>
      <c r="N26" s="59"/>
      <c r="O26" s="63"/>
      <c r="P26" s="59"/>
      <c r="Q26" s="6" t="str">
        <f t="shared" si="26"/>
        <v/>
      </c>
      <c r="R26" s="59"/>
      <c r="S26" s="6" t="str">
        <f t="shared" si="27"/>
        <v/>
      </c>
      <c r="T26" s="59"/>
      <c r="U26" s="62"/>
      <c r="V26" s="60"/>
      <c r="W26" s="6" t="str">
        <f t="shared" si="28"/>
        <v/>
      </c>
      <c r="X26" s="59"/>
      <c r="Y26" s="6" t="str">
        <f t="shared" si="29"/>
        <v/>
      </c>
      <c r="Z26" s="59"/>
      <c r="AA26" s="63"/>
      <c r="AB26" s="59"/>
      <c r="AC26" s="6" t="str">
        <f t="shared" si="30"/>
        <v/>
      </c>
      <c r="AD26" s="59"/>
      <c r="AE26" s="6" t="str">
        <f t="shared" si="31"/>
        <v/>
      </c>
      <c r="AF26" s="59"/>
      <c r="AG26" s="62"/>
      <c r="AH26" s="60"/>
      <c r="AI26" s="6" t="str">
        <f t="shared" si="32"/>
        <v/>
      </c>
      <c r="AJ26" s="59"/>
      <c r="AK26" s="6" t="str">
        <f t="shared" si="33"/>
        <v/>
      </c>
      <c r="AL26" s="59"/>
      <c r="AM26" s="63"/>
      <c r="AN26" s="60"/>
      <c r="AO26" s="6" t="str">
        <f t="shared" si="34"/>
        <v/>
      </c>
      <c r="AP26" s="61"/>
      <c r="AQ26" s="6" t="str">
        <f t="shared" si="35"/>
        <v/>
      </c>
      <c r="AR26" s="61"/>
      <c r="AS26" s="64"/>
      <c r="AT26" s="59">
        <v>3</v>
      </c>
      <c r="AU26" s="6">
        <f t="shared" si="36"/>
        <v>42</v>
      </c>
      <c r="AV26" s="59">
        <v>2</v>
      </c>
      <c r="AW26" s="6">
        <f t="shared" si="37"/>
        <v>28</v>
      </c>
      <c r="AX26" s="59">
        <v>5</v>
      </c>
      <c r="AY26" s="59" t="s">
        <v>124</v>
      </c>
      <c r="AZ26" s="8">
        <f t="shared" si="16"/>
        <v>3</v>
      </c>
      <c r="BA26" s="6">
        <f t="shared" si="17"/>
        <v>42</v>
      </c>
      <c r="BB26" s="9">
        <f t="shared" si="18"/>
        <v>2</v>
      </c>
      <c r="BC26" s="6">
        <f t="shared" si="19"/>
        <v>28</v>
      </c>
      <c r="BD26" s="9">
        <f t="shared" si="21"/>
        <v>5</v>
      </c>
      <c r="BE26" s="10">
        <f t="shared" si="20"/>
        <v>5</v>
      </c>
      <c r="BF26" s="279" t="s">
        <v>314</v>
      </c>
      <c r="BG26" s="216" t="s">
        <v>344</v>
      </c>
    </row>
    <row r="27" spans="1:59" ht="15.75" customHeight="1">
      <c r="A27" s="53" t="s">
        <v>329</v>
      </c>
      <c r="B27" s="54" t="s">
        <v>34</v>
      </c>
      <c r="C27" s="285" t="s">
        <v>129</v>
      </c>
      <c r="D27" s="113"/>
      <c r="E27" s="6" t="str">
        <f t="shared" si="22"/>
        <v/>
      </c>
      <c r="F27" s="113"/>
      <c r="G27" s="6" t="str">
        <f t="shared" si="23"/>
        <v/>
      </c>
      <c r="H27" s="113"/>
      <c r="I27" s="114"/>
      <c r="J27" s="60"/>
      <c r="K27" s="6" t="str">
        <f t="shared" si="24"/>
        <v/>
      </c>
      <c r="L27" s="59"/>
      <c r="M27" s="6" t="str">
        <f t="shared" si="25"/>
        <v/>
      </c>
      <c r="N27" s="59"/>
      <c r="O27" s="63"/>
      <c r="P27" s="59"/>
      <c r="Q27" s="6" t="str">
        <f t="shared" si="26"/>
        <v/>
      </c>
      <c r="R27" s="59"/>
      <c r="S27" s="6" t="str">
        <f t="shared" si="27"/>
        <v/>
      </c>
      <c r="T27" s="59"/>
      <c r="U27" s="62"/>
      <c r="V27" s="60"/>
      <c r="W27" s="6" t="str">
        <f t="shared" si="28"/>
        <v/>
      </c>
      <c r="X27" s="59"/>
      <c r="Y27" s="6" t="str">
        <f t="shared" si="29"/>
        <v/>
      </c>
      <c r="Z27" s="59"/>
      <c r="AA27" s="63"/>
      <c r="AB27" s="59"/>
      <c r="AC27" s="6" t="str">
        <f t="shared" si="30"/>
        <v/>
      </c>
      <c r="AD27" s="59"/>
      <c r="AE27" s="6" t="str">
        <f t="shared" si="31"/>
        <v/>
      </c>
      <c r="AF27" s="59"/>
      <c r="AG27" s="62"/>
      <c r="AH27" s="60"/>
      <c r="AI27" s="6" t="str">
        <f t="shared" si="32"/>
        <v/>
      </c>
      <c r="AJ27" s="59"/>
      <c r="AK27" s="6" t="str">
        <f t="shared" si="33"/>
        <v/>
      </c>
      <c r="AL27" s="59"/>
      <c r="AM27" s="63"/>
      <c r="AN27" s="60"/>
      <c r="AO27" s="6" t="str">
        <f t="shared" si="34"/>
        <v/>
      </c>
      <c r="AP27" s="61"/>
      <c r="AQ27" s="6" t="str">
        <f t="shared" si="35"/>
        <v/>
      </c>
      <c r="AR27" s="61"/>
      <c r="AS27" s="64"/>
      <c r="AT27" s="59">
        <v>1</v>
      </c>
      <c r="AU27" s="6">
        <f t="shared" si="36"/>
        <v>14</v>
      </c>
      <c r="AV27" s="59">
        <v>1</v>
      </c>
      <c r="AW27" s="6">
        <f t="shared" si="37"/>
        <v>14</v>
      </c>
      <c r="AX27" s="59">
        <v>2</v>
      </c>
      <c r="AY27" s="59" t="s">
        <v>84</v>
      </c>
      <c r="AZ27" s="8">
        <f t="shared" si="16"/>
        <v>1</v>
      </c>
      <c r="BA27" s="6">
        <f t="shared" si="17"/>
        <v>14</v>
      </c>
      <c r="BB27" s="9">
        <f t="shared" si="18"/>
        <v>1</v>
      </c>
      <c r="BC27" s="6">
        <f t="shared" si="19"/>
        <v>14</v>
      </c>
      <c r="BD27" s="9">
        <f t="shared" si="21"/>
        <v>2</v>
      </c>
      <c r="BE27" s="10">
        <f t="shared" si="20"/>
        <v>2</v>
      </c>
      <c r="BF27" s="279" t="s">
        <v>314</v>
      </c>
      <c r="BG27" s="216" t="s">
        <v>344</v>
      </c>
    </row>
    <row r="28" spans="1:59" ht="15.75" customHeight="1">
      <c r="A28" s="53" t="s">
        <v>330</v>
      </c>
      <c r="B28" s="54" t="s">
        <v>34</v>
      </c>
      <c r="C28" s="285" t="s">
        <v>131</v>
      </c>
      <c r="D28" s="113"/>
      <c r="E28" s="6" t="str">
        <f t="shared" si="22"/>
        <v/>
      </c>
      <c r="F28" s="113"/>
      <c r="G28" s="6" t="str">
        <f t="shared" si="23"/>
        <v/>
      </c>
      <c r="H28" s="113"/>
      <c r="I28" s="114"/>
      <c r="J28" s="60"/>
      <c r="K28" s="6" t="str">
        <f t="shared" si="24"/>
        <v/>
      </c>
      <c r="L28" s="59"/>
      <c r="M28" s="6" t="str">
        <f t="shared" si="25"/>
        <v/>
      </c>
      <c r="N28" s="59"/>
      <c r="O28" s="63"/>
      <c r="P28" s="59"/>
      <c r="Q28" s="6" t="str">
        <f t="shared" si="26"/>
        <v/>
      </c>
      <c r="R28" s="59"/>
      <c r="S28" s="6" t="str">
        <f t="shared" si="27"/>
        <v/>
      </c>
      <c r="T28" s="59"/>
      <c r="U28" s="62"/>
      <c r="V28" s="60"/>
      <c r="W28" s="6" t="str">
        <f t="shared" si="28"/>
        <v/>
      </c>
      <c r="X28" s="59"/>
      <c r="Y28" s="6" t="str">
        <f t="shared" si="29"/>
        <v/>
      </c>
      <c r="Z28" s="59"/>
      <c r="AA28" s="63"/>
      <c r="AB28" s="59"/>
      <c r="AC28" s="6" t="str">
        <f t="shared" si="30"/>
        <v/>
      </c>
      <c r="AD28" s="59"/>
      <c r="AE28" s="6" t="str">
        <f t="shared" si="31"/>
        <v/>
      </c>
      <c r="AF28" s="59"/>
      <c r="AG28" s="62"/>
      <c r="AH28" s="60"/>
      <c r="AI28" s="6" t="str">
        <f t="shared" si="32"/>
        <v/>
      </c>
      <c r="AJ28" s="59"/>
      <c r="AK28" s="6" t="str">
        <f t="shared" si="33"/>
        <v/>
      </c>
      <c r="AL28" s="59"/>
      <c r="AM28" s="63"/>
      <c r="AN28" s="60"/>
      <c r="AO28" s="6" t="str">
        <f t="shared" si="34"/>
        <v/>
      </c>
      <c r="AP28" s="61"/>
      <c r="AQ28" s="6" t="str">
        <f t="shared" si="35"/>
        <v/>
      </c>
      <c r="AR28" s="61"/>
      <c r="AS28" s="64"/>
      <c r="AT28" s="59">
        <v>1</v>
      </c>
      <c r="AU28" s="6">
        <f t="shared" si="36"/>
        <v>14</v>
      </c>
      <c r="AV28" s="59">
        <v>1</v>
      </c>
      <c r="AW28" s="6">
        <f t="shared" si="37"/>
        <v>14</v>
      </c>
      <c r="AX28" s="59">
        <v>2</v>
      </c>
      <c r="AY28" s="59" t="s">
        <v>75</v>
      </c>
      <c r="AZ28" s="8">
        <f t="shared" si="16"/>
        <v>1</v>
      </c>
      <c r="BA28" s="6">
        <f t="shared" si="17"/>
        <v>14</v>
      </c>
      <c r="BB28" s="9">
        <f t="shared" si="18"/>
        <v>1</v>
      </c>
      <c r="BC28" s="6">
        <f t="shared" si="19"/>
        <v>14</v>
      </c>
      <c r="BD28" s="9">
        <f t="shared" si="21"/>
        <v>2</v>
      </c>
      <c r="BE28" s="10">
        <f t="shared" si="20"/>
        <v>2</v>
      </c>
      <c r="BF28" s="279" t="s">
        <v>314</v>
      </c>
      <c r="BG28" s="216" t="s">
        <v>345</v>
      </c>
    </row>
    <row r="29" spans="1:59" ht="15.75" customHeight="1">
      <c r="A29" s="53" t="s">
        <v>331</v>
      </c>
      <c r="B29" s="54" t="s">
        <v>34</v>
      </c>
      <c r="C29" s="285" t="s">
        <v>132</v>
      </c>
      <c r="D29" s="113"/>
      <c r="E29" s="6" t="str">
        <f t="shared" si="22"/>
        <v/>
      </c>
      <c r="F29" s="113"/>
      <c r="G29" s="6" t="str">
        <f t="shared" si="23"/>
        <v/>
      </c>
      <c r="H29" s="113"/>
      <c r="I29" s="114"/>
      <c r="J29" s="60"/>
      <c r="K29" s="6" t="str">
        <f t="shared" si="24"/>
        <v/>
      </c>
      <c r="L29" s="59"/>
      <c r="M29" s="6" t="str">
        <f t="shared" si="25"/>
        <v/>
      </c>
      <c r="N29" s="59"/>
      <c r="O29" s="63"/>
      <c r="P29" s="59"/>
      <c r="Q29" s="6" t="str">
        <f t="shared" si="26"/>
        <v/>
      </c>
      <c r="R29" s="59"/>
      <c r="S29" s="6" t="str">
        <f t="shared" si="27"/>
        <v/>
      </c>
      <c r="T29" s="59"/>
      <c r="U29" s="62"/>
      <c r="V29" s="60"/>
      <c r="W29" s="6" t="str">
        <f t="shared" si="28"/>
        <v/>
      </c>
      <c r="X29" s="59"/>
      <c r="Y29" s="6" t="str">
        <f t="shared" si="29"/>
        <v/>
      </c>
      <c r="Z29" s="59"/>
      <c r="AA29" s="63"/>
      <c r="AB29" s="59"/>
      <c r="AC29" s="6" t="str">
        <f t="shared" si="30"/>
        <v/>
      </c>
      <c r="AD29" s="59"/>
      <c r="AE29" s="6" t="str">
        <f t="shared" si="31"/>
        <v/>
      </c>
      <c r="AF29" s="59"/>
      <c r="AG29" s="62"/>
      <c r="AH29" s="60"/>
      <c r="AI29" s="6" t="str">
        <f t="shared" si="32"/>
        <v/>
      </c>
      <c r="AJ29" s="59"/>
      <c r="AK29" s="6" t="str">
        <f t="shared" si="33"/>
        <v/>
      </c>
      <c r="AL29" s="59"/>
      <c r="AM29" s="63"/>
      <c r="AN29" s="60"/>
      <c r="AO29" s="6" t="str">
        <f t="shared" si="34"/>
        <v/>
      </c>
      <c r="AP29" s="61"/>
      <c r="AQ29" s="6" t="str">
        <f t="shared" si="35"/>
        <v/>
      </c>
      <c r="AR29" s="61"/>
      <c r="AS29" s="64"/>
      <c r="AT29" s="59">
        <v>1</v>
      </c>
      <c r="AU29" s="6">
        <f t="shared" si="36"/>
        <v>14</v>
      </c>
      <c r="AV29" s="59">
        <v>1</v>
      </c>
      <c r="AW29" s="6">
        <f t="shared" si="37"/>
        <v>14</v>
      </c>
      <c r="AX29" s="59">
        <v>2</v>
      </c>
      <c r="AY29" s="59" t="s">
        <v>75</v>
      </c>
      <c r="AZ29" s="8">
        <f t="shared" si="16"/>
        <v>1</v>
      </c>
      <c r="BA29" s="6">
        <f t="shared" si="17"/>
        <v>14</v>
      </c>
      <c r="BB29" s="9">
        <f t="shared" si="18"/>
        <v>1</v>
      </c>
      <c r="BC29" s="6">
        <f t="shared" si="19"/>
        <v>14</v>
      </c>
      <c r="BD29" s="9">
        <f t="shared" si="21"/>
        <v>2</v>
      </c>
      <c r="BE29" s="10">
        <f t="shared" si="20"/>
        <v>2</v>
      </c>
      <c r="BF29" s="279" t="s">
        <v>314</v>
      </c>
      <c r="BG29" s="216" t="s">
        <v>345</v>
      </c>
    </row>
    <row r="30" spans="1:59" ht="15.75" customHeight="1">
      <c r="A30" s="53" t="s">
        <v>332</v>
      </c>
      <c r="B30" s="54" t="s">
        <v>34</v>
      </c>
      <c r="C30" s="285" t="s">
        <v>133</v>
      </c>
      <c r="D30" s="113"/>
      <c r="E30" s="6" t="str">
        <f t="shared" si="22"/>
        <v/>
      </c>
      <c r="F30" s="113"/>
      <c r="G30" s="6" t="str">
        <f t="shared" si="23"/>
        <v/>
      </c>
      <c r="H30" s="113"/>
      <c r="I30" s="114"/>
      <c r="J30" s="60"/>
      <c r="K30" s="6" t="str">
        <f t="shared" si="24"/>
        <v/>
      </c>
      <c r="L30" s="59"/>
      <c r="M30" s="6" t="str">
        <f t="shared" si="25"/>
        <v/>
      </c>
      <c r="N30" s="59"/>
      <c r="O30" s="63"/>
      <c r="P30" s="59"/>
      <c r="Q30" s="6" t="str">
        <f t="shared" si="26"/>
        <v/>
      </c>
      <c r="R30" s="59"/>
      <c r="S30" s="6" t="str">
        <f t="shared" si="27"/>
        <v/>
      </c>
      <c r="T30" s="59"/>
      <c r="U30" s="62"/>
      <c r="V30" s="60"/>
      <c r="W30" s="6" t="str">
        <f t="shared" si="28"/>
        <v/>
      </c>
      <c r="X30" s="59"/>
      <c r="Y30" s="6" t="str">
        <f t="shared" si="29"/>
        <v/>
      </c>
      <c r="Z30" s="59"/>
      <c r="AA30" s="63"/>
      <c r="AB30" s="59"/>
      <c r="AC30" s="6" t="str">
        <f t="shared" si="30"/>
        <v/>
      </c>
      <c r="AD30" s="59"/>
      <c r="AE30" s="6" t="str">
        <f t="shared" si="31"/>
        <v/>
      </c>
      <c r="AF30" s="59"/>
      <c r="AG30" s="62"/>
      <c r="AH30" s="60"/>
      <c r="AI30" s="6" t="str">
        <f t="shared" si="32"/>
        <v/>
      </c>
      <c r="AJ30" s="59"/>
      <c r="AK30" s="6" t="str">
        <f t="shared" si="33"/>
        <v/>
      </c>
      <c r="AL30" s="59"/>
      <c r="AM30" s="63"/>
      <c r="AN30" s="60"/>
      <c r="AO30" s="6" t="str">
        <f t="shared" si="34"/>
        <v/>
      </c>
      <c r="AP30" s="61"/>
      <c r="AQ30" s="6" t="str">
        <f t="shared" si="35"/>
        <v/>
      </c>
      <c r="AR30" s="61"/>
      <c r="AS30" s="64"/>
      <c r="AT30" s="59">
        <v>1</v>
      </c>
      <c r="AU30" s="6">
        <f t="shared" si="36"/>
        <v>14</v>
      </c>
      <c r="AV30" s="59">
        <v>1</v>
      </c>
      <c r="AW30" s="6">
        <f t="shared" si="37"/>
        <v>14</v>
      </c>
      <c r="AX30" s="59">
        <v>2</v>
      </c>
      <c r="AY30" s="59" t="s">
        <v>84</v>
      </c>
      <c r="AZ30" s="8">
        <f t="shared" ref="AZ30:AZ37" si="38">IF(D30+J30+P30+V30+AB30+AH30+AN30+AT30=0,"",D30+J30+P30+V30+AB30+AH30+AN30+AT30)</f>
        <v>1</v>
      </c>
      <c r="BA30" s="6">
        <f t="shared" si="17"/>
        <v>14</v>
      </c>
      <c r="BB30" s="9">
        <f t="shared" ref="BB30:BB37" si="39">IF(F30+L30+R30+X30+AD30+AJ30+AP30+AV30=0,"",F30+L30+R30+X30+AD30+AJ30+AP30+AV30)</f>
        <v>1</v>
      </c>
      <c r="BC30" s="6">
        <f t="shared" si="19"/>
        <v>14</v>
      </c>
      <c r="BD30" s="9">
        <f t="shared" si="21"/>
        <v>2</v>
      </c>
      <c r="BE30" s="10">
        <f t="shared" si="20"/>
        <v>2</v>
      </c>
      <c r="BF30" s="279" t="s">
        <v>314</v>
      </c>
      <c r="BG30" s="216" t="s">
        <v>344</v>
      </c>
    </row>
    <row r="31" spans="1:59" s="2" customFormat="1" ht="15.75" customHeight="1">
      <c r="A31" s="53" t="s">
        <v>333</v>
      </c>
      <c r="B31" s="54" t="s">
        <v>34</v>
      </c>
      <c r="C31" s="354" t="s">
        <v>134</v>
      </c>
      <c r="D31" s="113"/>
      <c r="E31" s="6" t="str">
        <f t="shared" si="22"/>
        <v/>
      </c>
      <c r="F31" s="113"/>
      <c r="G31" s="6" t="str">
        <f t="shared" si="23"/>
        <v/>
      </c>
      <c r="H31" s="113"/>
      <c r="I31" s="114"/>
      <c r="J31" s="60"/>
      <c r="K31" s="6" t="str">
        <f t="shared" si="24"/>
        <v/>
      </c>
      <c r="L31" s="59"/>
      <c r="M31" s="6" t="str">
        <f t="shared" si="25"/>
        <v/>
      </c>
      <c r="N31" s="59"/>
      <c r="O31" s="63"/>
      <c r="P31" s="59"/>
      <c r="Q31" s="6" t="str">
        <f t="shared" si="26"/>
        <v/>
      </c>
      <c r="R31" s="59"/>
      <c r="S31" s="6" t="str">
        <f t="shared" si="27"/>
        <v/>
      </c>
      <c r="T31" s="59"/>
      <c r="U31" s="62"/>
      <c r="V31" s="60"/>
      <c r="W31" s="6" t="str">
        <f t="shared" si="28"/>
        <v/>
      </c>
      <c r="X31" s="59"/>
      <c r="Y31" s="6" t="str">
        <f t="shared" si="29"/>
        <v/>
      </c>
      <c r="Z31" s="59"/>
      <c r="AA31" s="63"/>
      <c r="AB31" s="59"/>
      <c r="AC31" s="6" t="str">
        <f t="shared" si="30"/>
        <v/>
      </c>
      <c r="AD31" s="59"/>
      <c r="AE31" s="6" t="str">
        <f t="shared" si="31"/>
        <v/>
      </c>
      <c r="AF31" s="59"/>
      <c r="AG31" s="62"/>
      <c r="AH31" s="60"/>
      <c r="AI31" s="6" t="str">
        <f t="shared" si="32"/>
        <v/>
      </c>
      <c r="AJ31" s="59">
        <v>6</v>
      </c>
      <c r="AK31" s="6">
        <f>IF(AJ31*15=0,"",AJ31*15)</f>
        <v>90</v>
      </c>
      <c r="AL31" s="113">
        <v>6</v>
      </c>
      <c r="AM31" s="63" t="s">
        <v>75</v>
      </c>
      <c r="AN31" s="60"/>
      <c r="AO31" s="6" t="str">
        <f t="shared" si="34"/>
        <v/>
      </c>
      <c r="AP31" s="61"/>
      <c r="AQ31" s="6" t="str">
        <f t="shared" si="35"/>
        <v/>
      </c>
      <c r="AR31" s="61"/>
      <c r="AS31" s="64"/>
      <c r="AT31" s="59"/>
      <c r="AU31" s="6" t="str">
        <f t="shared" si="36"/>
        <v/>
      </c>
      <c r="AV31" s="59"/>
      <c r="AW31" s="6" t="str">
        <f t="shared" si="37"/>
        <v/>
      </c>
      <c r="AX31" s="59"/>
      <c r="AY31" s="59"/>
      <c r="AZ31" s="8" t="str">
        <f t="shared" si="38"/>
        <v/>
      </c>
      <c r="BA31" s="6" t="str">
        <f t="shared" si="17"/>
        <v/>
      </c>
      <c r="BB31" s="9">
        <f t="shared" si="39"/>
        <v>6</v>
      </c>
      <c r="BC31" s="6">
        <f t="shared" si="19"/>
        <v>84</v>
      </c>
      <c r="BD31" s="9">
        <f t="shared" si="21"/>
        <v>6</v>
      </c>
      <c r="BE31" s="10">
        <f t="shared" si="20"/>
        <v>6</v>
      </c>
      <c r="BF31" s="279" t="s">
        <v>314</v>
      </c>
      <c r="BG31" s="216" t="s">
        <v>344</v>
      </c>
    </row>
    <row r="32" spans="1:59" s="67" customFormat="1" ht="15.75" customHeight="1">
      <c r="A32" s="53" t="s">
        <v>334</v>
      </c>
      <c r="B32" s="108" t="s">
        <v>34</v>
      </c>
      <c r="C32" s="355" t="s">
        <v>135</v>
      </c>
      <c r="D32" s="113"/>
      <c r="E32" s="6" t="str">
        <f t="shared" si="22"/>
        <v/>
      </c>
      <c r="F32" s="113"/>
      <c r="G32" s="6" t="str">
        <f t="shared" si="23"/>
        <v/>
      </c>
      <c r="H32" s="113"/>
      <c r="I32" s="114"/>
      <c r="J32" s="60"/>
      <c r="K32" s="6" t="str">
        <f t="shared" si="24"/>
        <v/>
      </c>
      <c r="L32" s="59"/>
      <c r="M32" s="6" t="str">
        <f t="shared" si="25"/>
        <v/>
      </c>
      <c r="N32" s="59"/>
      <c r="O32" s="63"/>
      <c r="P32" s="59"/>
      <c r="Q32" s="6" t="str">
        <f t="shared" si="26"/>
        <v/>
      </c>
      <c r="R32" s="59"/>
      <c r="S32" s="6" t="str">
        <f t="shared" si="27"/>
        <v/>
      </c>
      <c r="T32" s="59"/>
      <c r="U32" s="62"/>
      <c r="V32" s="60"/>
      <c r="W32" s="6" t="str">
        <f t="shared" si="28"/>
        <v/>
      </c>
      <c r="X32" s="59"/>
      <c r="Y32" s="6" t="str">
        <f t="shared" si="29"/>
        <v/>
      </c>
      <c r="Z32" s="59"/>
      <c r="AA32" s="63"/>
      <c r="AB32" s="59"/>
      <c r="AC32" s="6" t="str">
        <f t="shared" si="30"/>
        <v/>
      </c>
      <c r="AD32" s="59"/>
      <c r="AE32" s="6" t="str">
        <f t="shared" si="31"/>
        <v/>
      </c>
      <c r="AF32" s="59"/>
      <c r="AG32" s="62"/>
      <c r="AH32" s="60"/>
      <c r="AI32" s="6" t="str">
        <f t="shared" si="32"/>
        <v/>
      </c>
      <c r="AJ32" s="59"/>
      <c r="AK32" s="6" t="str">
        <f>IF(AJ32*15=0,"",AJ32*15)</f>
        <v/>
      </c>
      <c r="AL32" s="59"/>
      <c r="AM32" s="63"/>
      <c r="AN32" s="60"/>
      <c r="AO32" s="6" t="str">
        <f t="shared" si="34"/>
        <v/>
      </c>
      <c r="AP32" s="61">
        <v>6</v>
      </c>
      <c r="AQ32" s="6">
        <f>IF(AP32*15=0,"",AP32*15)</f>
        <v>90</v>
      </c>
      <c r="AR32" s="61">
        <v>6</v>
      </c>
      <c r="AS32" s="63" t="s">
        <v>75</v>
      </c>
      <c r="AT32" s="59"/>
      <c r="AU32" s="6" t="str">
        <f t="shared" si="36"/>
        <v/>
      </c>
      <c r="AV32" s="59"/>
      <c r="AW32" s="6" t="str">
        <f t="shared" si="37"/>
        <v/>
      </c>
      <c r="AX32" s="59"/>
      <c r="AY32" s="59"/>
      <c r="AZ32" s="8" t="str">
        <f t="shared" si="38"/>
        <v/>
      </c>
      <c r="BA32" s="6" t="str">
        <f t="shared" si="17"/>
        <v/>
      </c>
      <c r="BB32" s="9">
        <f t="shared" si="39"/>
        <v>6</v>
      </c>
      <c r="BC32" s="6">
        <f t="shared" si="19"/>
        <v>84</v>
      </c>
      <c r="BD32" s="9">
        <f t="shared" si="21"/>
        <v>6</v>
      </c>
      <c r="BE32" s="10">
        <f t="shared" si="20"/>
        <v>6</v>
      </c>
      <c r="BF32" s="279" t="s">
        <v>314</v>
      </c>
      <c r="BG32" s="216" t="s">
        <v>344</v>
      </c>
    </row>
    <row r="33" spans="1:59" s="67" customFormat="1" ht="15.75" customHeight="1">
      <c r="A33" s="53"/>
      <c r="B33" s="108" t="s">
        <v>19</v>
      </c>
      <c r="C33" s="254"/>
      <c r="D33" s="113"/>
      <c r="E33" s="6" t="str">
        <f t="shared" si="22"/>
        <v/>
      </c>
      <c r="F33" s="113"/>
      <c r="G33" s="6" t="str">
        <f t="shared" si="23"/>
        <v/>
      </c>
      <c r="H33" s="113"/>
      <c r="I33" s="114"/>
      <c r="J33" s="60"/>
      <c r="K33" s="6" t="str">
        <f t="shared" si="24"/>
        <v/>
      </c>
      <c r="L33" s="59"/>
      <c r="M33" s="6" t="str">
        <f t="shared" si="25"/>
        <v/>
      </c>
      <c r="N33" s="59"/>
      <c r="O33" s="63"/>
      <c r="P33" s="59"/>
      <c r="Q33" s="6" t="str">
        <f t="shared" si="26"/>
        <v/>
      </c>
      <c r="R33" s="59"/>
      <c r="S33" s="6" t="str">
        <f t="shared" si="27"/>
        <v/>
      </c>
      <c r="T33" s="59"/>
      <c r="U33" s="62"/>
      <c r="V33" s="60"/>
      <c r="W33" s="6" t="str">
        <f t="shared" si="28"/>
        <v/>
      </c>
      <c r="X33" s="59"/>
      <c r="Y33" s="6" t="str">
        <f t="shared" si="29"/>
        <v/>
      </c>
      <c r="Z33" s="59"/>
      <c r="AA33" s="63"/>
      <c r="AB33" s="59"/>
      <c r="AC33" s="6" t="str">
        <f t="shared" si="30"/>
        <v/>
      </c>
      <c r="AD33" s="59"/>
      <c r="AE33" s="6" t="str">
        <f t="shared" si="31"/>
        <v/>
      </c>
      <c r="AF33" s="59"/>
      <c r="AG33" s="62"/>
      <c r="AH33" s="60"/>
      <c r="AI33" s="6" t="str">
        <f t="shared" si="32"/>
        <v/>
      </c>
      <c r="AJ33" s="59"/>
      <c r="AK33" s="6" t="str">
        <f t="shared" si="33"/>
        <v/>
      </c>
      <c r="AL33" s="59"/>
      <c r="AM33" s="63"/>
      <c r="AN33" s="60"/>
      <c r="AO33" s="6" t="str">
        <f t="shared" si="34"/>
        <v/>
      </c>
      <c r="AP33" s="61"/>
      <c r="AQ33" s="6" t="str">
        <f>IF(AP33*15=0,"",AP33*15)</f>
        <v/>
      </c>
      <c r="AR33" s="61"/>
      <c r="AS33" s="64"/>
      <c r="AT33" s="59"/>
      <c r="AU33" s="6" t="str">
        <f t="shared" si="36"/>
        <v/>
      </c>
      <c r="AV33" s="59"/>
      <c r="AW33" s="6" t="str">
        <f t="shared" si="37"/>
        <v/>
      </c>
      <c r="AX33" s="59"/>
      <c r="AY33" s="59"/>
      <c r="AZ33" s="8" t="str">
        <f t="shared" si="38"/>
        <v/>
      </c>
      <c r="BA33" s="6" t="str">
        <f t="shared" si="17"/>
        <v/>
      </c>
      <c r="BB33" s="9" t="str">
        <f t="shared" si="39"/>
        <v/>
      </c>
      <c r="BC33" s="6" t="str">
        <f t="shared" si="19"/>
        <v/>
      </c>
      <c r="BD33" s="9" t="str">
        <f t="shared" si="21"/>
        <v/>
      </c>
      <c r="BE33" s="10" t="str">
        <f t="shared" si="20"/>
        <v/>
      </c>
      <c r="BF33" s="279"/>
      <c r="BG33" s="216"/>
    </row>
    <row r="34" spans="1:59" s="67" customFormat="1" ht="15.75" customHeight="1">
      <c r="A34" s="53"/>
      <c r="B34" s="108" t="s">
        <v>19</v>
      </c>
      <c r="C34" s="254"/>
      <c r="D34" s="113"/>
      <c r="E34" s="6" t="str">
        <f t="shared" si="22"/>
        <v/>
      </c>
      <c r="F34" s="113"/>
      <c r="G34" s="6" t="str">
        <f t="shared" si="23"/>
        <v/>
      </c>
      <c r="H34" s="113"/>
      <c r="I34" s="114"/>
      <c r="J34" s="60"/>
      <c r="K34" s="6" t="str">
        <f t="shared" si="24"/>
        <v/>
      </c>
      <c r="L34" s="59"/>
      <c r="M34" s="6" t="str">
        <f t="shared" si="25"/>
        <v/>
      </c>
      <c r="N34" s="59"/>
      <c r="O34" s="63"/>
      <c r="P34" s="59"/>
      <c r="Q34" s="6" t="str">
        <f t="shared" si="26"/>
        <v/>
      </c>
      <c r="R34" s="59"/>
      <c r="S34" s="6" t="str">
        <f t="shared" si="27"/>
        <v/>
      </c>
      <c r="T34" s="59"/>
      <c r="U34" s="62"/>
      <c r="V34" s="60"/>
      <c r="W34" s="6" t="str">
        <f t="shared" si="28"/>
        <v/>
      </c>
      <c r="X34" s="59"/>
      <c r="Y34" s="6" t="str">
        <f t="shared" si="29"/>
        <v/>
      </c>
      <c r="Z34" s="59"/>
      <c r="AA34" s="63"/>
      <c r="AB34" s="59"/>
      <c r="AC34" s="6" t="str">
        <f t="shared" si="30"/>
        <v/>
      </c>
      <c r="AD34" s="59"/>
      <c r="AE34" s="6" t="str">
        <f t="shared" si="31"/>
        <v/>
      </c>
      <c r="AF34" s="59"/>
      <c r="AG34" s="62"/>
      <c r="AH34" s="60"/>
      <c r="AI34" s="6" t="str">
        <f t="shared" si="32"/>
        <v/>
      </c>
      <c r="AJ34" s="59"/>
      <c r="AK34" s="6" t="str">
        <f t="shared" si="33"/>
        <v/>
      </c>
      <c r="AL34" s="59"/>
      <c r="AM34" s="63"/>
      <c r="AN34" s="60"/>
      <c r="AO34" s="6" t="str">
        <f t="shared" si="34"/>
        <v/>
      </c>
      <c r="AP34" s="61"/>
      <c r="AQ34" s="6" t="str">
        <f t="shared" si="35"/>
        <v/>
      </c>
      <c r="AR34" s="61"/>
      <c r="AS34" s="64"/>
      <c r="AT34" s="59"/>
      <c r="AU34" s="6" t="str">
        <f t="shared" si="36"/>
        <v/>
      </c>
      <c r="AV34" s="59"/>
      <c r="AW34" s="6" t="str">
        <f t="shared" si="37"/>
        <v/>
      </c>
      <c r="AX34" s="59"/>
      <c r="AY34" s="59"/>
      <c r="AZ34" s="8" t="str">
        <f t="shared" si="38"/>
        <v/>
      </c>
      <c r="BA34" s="6" t="str">
        <f t="shared" si="17"/>
        <v/>
      </c>
      <c r="BB34" s="9" t="str">
        <f t="shared" si="39"/>
        <v/>
      </c>
      <c r="BC34" s="6" t="str">
        <f t="shared" si="19"/>
        <v/>
      </c>
      <c r="BD34" s="9" t="str">
        <f t="shared" si="21"/>
        <v/>
      </c>
      <c r="BE34" s="10" t="str">
        <f t="shared" si="20"/>
        <v/>
      </c>
      <c r="BF34" s="279"/>
      <c r="BG34" s="216"/>
    </row>
    <row r="35" spans="1:59" s="2" customFormat="1" ht="15.75" customHeight="1">
      <c r="A35" s="53"/>
      <c r="B35" s="253" t="s">
        <v>19</v>
      </c>
      <c r="C35" s="254"/>
      <c r="D35" s="113"/>
      <c r="E35" s="6" t="str">
        <f t="shared" si="22"/>
        <v/>
      </c>
      <c r="F35" s="113"/>
      <c r="G35" s="6" t="str">
        <f t="shared" si="23"/>
        <v/>
      </c>
      <c r="H35" s="113"/>
      <c r="I35" s="114"/>
      <c r="J35" s="60"/>
      <c r="K35" s="6" t="str">
        <f t="shared" si="24"/>
        <v/>
      </c>
      <c r="L35" s="59"/>
      <c r="M35" s="6" t="str">
        <f t="shared" si="25"/>
        <v/>
      </c>
      <c r="N35" s="59"/>
      <c r="O35" s="63"/>
      <c r="P35" s="59"/>
      <c r="Q35" s="6" t="str">
        <f t="shared" si="26"/>
        <v/>
      </c>
      <c r="R35" s="59"/>
      <c r="S35" s="6" t="str">
        <f t="shared" si="27"/>
        <v/>
      </c>
      <c r="T35" s="59"/>
      <c r="U35" s="62"/>
      <c r="V35" s="60"/>
      <c r="W35" s="6" t="str">
        <f t="shared" si="28"/>
        <v/>
      </c>
      <c r="X35" s="59"/>
      <c r="Y35" s="6" t="str">
        <f t="shared" si="29"/>
        <v/>
      </c>
      <c r="Z35" s="59"/>
      <c r="AA35" s="63"/>
      <c r="AB35" s="59"/>
      <c r="AC35" s="6" t="str">
        <f t="shared" si="30"/>
        <v/>
      </c>
      <c r="AD35" s="59"/>
      <c r="AE35" s="6" t="str">
        <f t="shared" si="31"/>
        <v/>
      </c>
      <c r="AF35" s="59"/>
      <c r="AG35" s="62"/>
      <c r="AH35" s="60"/>
      <c r="AI35" s="6" t="str">
        <f t="shared" si="32"/>
        <v/>
      </c>
      <c r="AJ35" s="59"/>
      <c r="AK35" s="6" t="str">
        <f t="shared" si="33"/>
        <v/>
      </c>
      <c r="AL35" s="59"/>
      <c r="AM35" s="63"/>
      <c r="AN35" s="60"/>
      <c r="AO35" s="6" t="str">
        <f t="shared" si="34"/>
        <v/>
      </c>
      <c r="AP35" s="61"/>
      <c r="AQ35" s="6" t="str">
        <f t="shared" si="35"/>
        <v/>
      </c>
      <c r="AR35" s="61"/>
      <c r="AS35" s="64"/>
      <c r="AT35" s="59"/>
      <c r="AU35" s="6" t="str">
        <f t="shared" si="36"/>
        <v/>
      </c>
      <c r="AV35" s="59"/>
      <c r="AW35" s="6" t="str">
        <f t="shared" si="37"/>
        <v/>
      </c>
      <c r="AX35" s="59"/>
      <c r="AY35" s="59"/>
      <c r="AZ35" s="8" t="str">
        <f t="shared" si="38"/>
        <v/>
      </c>
      <c r="BA35" s="6" t="str">
        <f t="shared" si="17"/>
        <v/>
      </c>
      <c r="BB35" s="9" t="str">
        <f t="shared" si="39"/>
        <v/>
      </c>
      <c r="BC35" s="6" t="str">
        <f t="shared" si="19"/>
        <v/>
      </c>
      <c r="BD35" s="9" t="str">
        <f t="shared" si="21"/>
        <v/>
      </c>
      <c r="BE35" s="10" t="str">
        <f t="shared" si="20"/>
        <v/>
      </c>
      <c r="BF35" s="279"/>
      <c r="BG35" s="216"/>
    </row>
    <row r="36" spans="1:59" s="2" customFormat="1" ht="15.75" customHeight="1">
      <c r="A36" s="53"/>
      <c r="B36" s="253" t="s">
        <v>19</v>
      </c>
      <c r="C36" s="255"/>
      <c r="D36" s="113"/>
      <c r="E36" s="6" t="str">
        <f t="shared" si="22"/>
        <v/>
      </c>
      <c r="F36" s="113"/>
      <c r="G36" s="6" t="str">
        <f t="shared" si="23"/>
        <v/>
      </c>
      <c r="H36" s="113"/>
      <c r="I36" s="114"/>
      <c r="J36" s="60"/>
      <c r="K36" s="6" t="str">
        <f t="shared" si="24"/>
        <v/>
      </c>
      <c r="L36" s="59"/>
      <c r="M36" s="6" t="str">
        <f t="shared" si="25"/>
        <v/>
      </c>
      <c r="N36" s="59"/>
      <c r="O36" s="63"/>
      <c r="P36" s="59"/>
      <c r="Q36" s="6" t="str">
        <f t="shared" si="26"/>
        <v/>
      </c>
      <c r="R36" s="59"/>
      <c r="S36" s="6" t="str">
        <f t="shared" si="27"/>
        <v/>
      </c>
      <c r="T36" s="59"/>
      <c r="U36" s="62"/>
      <c r="V36" s="60"/>
      <c r="W36" s="6" t="str">
        <f t="shared" si="28"/>
        <v/>
      </c>
      <c r="X36" s="59"/>
      <c r="Y36" s="6" t="str">
        <f t="shared" si="29"/>
        <v/>
      </c>
      <c r="Z36" s="59"/>
      <c r="AA36" s="63"/>
      <c r="AB36" s="59"/>
      <c r="AC36" s="6" t="str">
        <f t="shared" si="30"/>
        <v/>
      </c>
      <c r="AD36" s="59"/>
      <c r="AE36" s="6" t="str">
        <f t="shared" si="31"/>
        <v/>
      </c>
      <c r="AF36" s="59"/>
      <c r="AG36" s="62"/>
      <c r="AH36" s="60"/>
      <c r="AI36" s="6" t="str">
        <f t="shared" si="32"/>
        <v/>
      </c>
      <c r="AJ36" s="59"/>
      <c r="AK36" s="6" t="str">
        <f t="shared" si="33"/>
        <v/>
      </c>
      <c r="AL36" s="59"/>
      <c r="AM36" s="63"/>
      <c r="AN36" s="60"/>
      <c r="AO36" s="6" t="str">
        <f t="shared" si="34"/>
        <v/>
      </c>
      <c r="AP36" s="61"/>
      <c r="AQ36" s="6" t="str">
        <f t="shared" si="35"/>
        <v/>
      </c>
      <c r="AR36" s="61"/>
      <c r="AS36" s="64"/>
      <c r="AT36" s="59"/>
      <c r="AU36" s="6" t="str">
        <f t="shared" si="36"/>
        <v/>
      </c>
      <c r="AV36" s="59"/>
      <c r="AW36" s="6" t="str">
        <f t="shared" si="37"/>
        <v/>
      </c>
      <c r="AX36" s="59"/>
      <c r="AY36" s="59"/>
      <c r="AZ36" s="8" t="str">
        <f t="shared" si="38"/>
        <v/>
      </c>
      <c r="BA36" s="6" t="str">
        <f t="shared" si="17"/>
        <v/>
      </c>
      <c r="BB36" s="9" t="str">
        <f t="shared" si="39"/>
        <v/>
      </c>
      <c r="BC36" s="6" t="str">
        <f t="shared" si="19"/>
        <v/>
      </c>
      <c r="BD36" s="9" t="str">
        <f t="shared" si="21"/>
        <v/>
      </c>
      <c r="BE36" s="10" t="str">
        <f t="shared" si="20"/>
        <v/>
      </c>
      <c r="BF36" s="279"/>
      <c r="BG36" s="216"/>
    </row>
    <row r="37" spans="1:59" ht="15.75" customHeight="1">
      <c r="A37" s="53"/>
      <c r="B37" s="253" t="s">
        <v>19</v>
      </c>
      <c r="C37" s="255"/>
      <c r="D37" s="113"/>
      <c r="E37" s="6" t="str">
        <f t="shared" si="22"/>
        <v/>
      </c>
      <c r="F37" s="113"/>
      <c r="G37" s="6" t="str">
        <f t="shared" si="23"/>
        <v/>
      </c>
      <c r="H37" s="113"/>
      <c r="I37" s="114"/>
      <c r="J37" s="60"/>
      <c r="K37" s="6" t="str">
        <f t="shared" si="24"/>
        <v/>
      </c>
      <c r="L37" s="59"/>
      <c r="M37" s="6" t="str">
        <f t="shared" si="25"/>
        <v/>
      </c>
      <c r="N37" s="59"/>
      <c r="O37" s="63"/>
      <c r="P37" s="59"/>
      <c r="Q37" s="6" t="str">
        <f t="shared" si="26"/>
        <v/>
      </c>
      <c r="R37" s="59"/>
      <c r="S37" s="6" t="str">
        <f t="shared" si="27"/>
        <v/>
      </c>
      <c r="T37" s="59"/>
      <c r="U37" s="62"/>
      <c r="V37" s="60"/>
      <c r="W37" s="6" t="str">
        <f t="shared" si="28"/>
        <v/>
      </c>
      <c r="X37" s="59"/>
      <c r="Y37" s="6" t="str">
        <f t="shared" si="29"/>
        <v/>
      </c>
      <c r="Z37" s="59"/>
      <c r="AA37" s="63"/>
      <c r="AB37" s="59"/>
      <c r="AC37" s="6" t="str">
        <f t="shared" si="30"/>
        <v/>
      </c>
      <c r="AD37" s="59"/>
      <c r="AE37" s="6" t="str">
        <f t="shared" si="31"/>
        <v/>
      </c>
      <c r="AF37" s="59"/>
      <c r="AG37" s="62"/>
      <c r="AH37" s="60"/>
      <c r="AI37" s="6" t="str">
        <f t="shared" si="32"/>
        <v/>
      </c>
      <c r="AJ37" s="59"/>
      <c r="AK37" s="6" t="str">
        <f t="shared" si="33"/>
        <v/>
      </c>
      <c r="AL37" s="59"/>
      <c r="AM37" s="63"/>
      <c r="AN37" s="60"/>
      <c r="AO37" s="6" t="str">
        <f t="shared" si="34"/>
        <v/>
      </c>
      <c r="AP37" s="61"/>
      <c r="AQ37" s="6" t="str">
        <f t="shared" si="35"/>
        <v/>
      </c>
      <c r="AR37" s="61"/>
      <c r="AS37" s="64"/>
      <c r="AT37" s="59"/>
      <c r="AU37" s="6" t="str">
        <f t="shared" si="36"/>
        <v/>
      </c>
      <c r="AV37" s="59"/>
      <c r="AW37" s="6" t="str">
        <f t="shared" si="37"/>
        <v/>
      </c>
      <c r="AX37" s="59"/>
      <c r="AY37" s="59"/>
      <c r="AZ37" s="8" t="str">
        <f t="shared" si="38"/>
        <v/>
      </c>
      <c r="BA37" s="6" t="str">
        <f t="shared" si="17"/>
        <v/>
      </c>
      <c r="BB37" s="9" t="str">
        <f t="shared" si="39"/>
        <v/>
      </c>
      <c r="BC37" s="6" t="str">
        <f t="shared" si="19"/>
        <v/>
      </c>
      <c r="BD37" s="9" t="str">
        <f t="shared" si="21"/>
        <v/>
      </c>
      <c r="BE37" s="10" t="str">
        <f t="shared" si="20"/>
        <v/>
      </c>
      <c r="BF37" s="279"/>
      <c r="BG37" s="216"/>
    </row>
    <row r="38" spans="1:59" s="132" customFormat="1" ht="15.75" customHeight="1" thickBot="1">
      <c r="A38" s="217"/>
      <c r="B38" s="12"/>
      <c r="C38" s="190" t="s">
        <v>62</v>
      </c>
      <c r="D38" s="143">
        <f>SUM(D12:D37)</f>
        <v>0</v>
      </c>
      <c r="E38" s="143">
        <f>SUM(E12:E37)</f>
        <v>0</v>
      </c>
      <c r="F38" s="143">
        <f>SUM(F12:F37)</f>
        <v>0</v>
      </c>
      <c r="G38" s="143">
        <f>SUM(G12:G37)</f>
        <v>0</v>
      </c>
      <c r="H38" s="143">
        <f>SUM(H12:H37)</f>
        <v>0</v>
      </c>
      <c r="I38" s="229" t="s">
        <v>17</v>
      </c>
      <c r="J38" s="143">
        <f>SUM(J12:J37)</f>
        <v>0</v>
      </c>
      <c r="K38" s="143">
        <f>SUM(K12:K37)</f>
        <v>0</v>
      </c>
      <c r="L38" s="143">
        <f>SUM(L12:L37)</f>
        <v>0</v>
      </c>
      <c r="M38" s="143">
        <f>SUM(M12:M37)</f>
        <v>0</v>
      </c>
      <c r="N38" s="143">
        <f>SUM(N12:N37)</f>
        <v>0</v>
      </c>
      <c r="O38" s="229" t="s">
        <v>17</v>
      </c>
      <c r="P38" s="143">
        <f>SUM(P12:P37)</f>
        <v>0</v>
      </c>
      <c r="Q38" s="143">
        <f>SUM(Q12:Q37)</f>
        <v>0</v>
      </c>
      <c r="R38" s="143">
        <f>SUM(R12:R37)</f>
        <v>0</v>
      </c>
      <c r="S38" s="143">
        <f>SUM(S12:S37)</f>
        <v>0</v>
      </c>
      <c r="T38" s="143">
        <f>SUM(T12:T37)</f>
        <v>0</v>
      </c>
      <c r="U38" s="229" t="s">
        <v>17</v>
      </c>
      <c r="V38" s="143">
        <f>SUM(V12:V37)</f>
        <v>0</v>
      </c>
      <c r="W38" s="143">
        <f>SUM(W12:W37)</f>
        <v>0</v>
      </c>
      <c r="X38" s="143">
        <f>SUM(X12:X37)</f>
        <v>0</v>
      </c>
      <c r="Y38" s="143">
        <f>SUM(Y12:Y37)</f>
        <v>0</v>
      </c>
      <c r="Z38" s="143">
        <f>SUM(Z12:Z37)</f>
        <v>0</v>
      </c>
      <c r="AA38" s="229" t="s">
        <v>17</v>
      </c>
      <c r="AB38" s="143">
        <f>SUM(AB12:AB37)</f>
        <v>13</v>
      </c>
      <c r="AC38" s="143">
        <f>SUM(AC12:AC37)</f>
        <v>168</v>
      </c>
      <c r="AD38" s="143">
        <f>SUM(AD12:AD37)</f>
        <v>8</v>
      </c>
      <c r="AE38" s="143">
        <f>SUM(AE12:AE37)</f>
        <v>112</v>
      </c>
      <c r="AF38" s="143">
        <f>SUM(AF12:AF37)</f>
        <v>19</v>
      </c>
      <c r="AG38" s="229" t="s">
        <v>17</v>
      </c>
      <c r="AH38" s="143">
        <f>SUM(AH12:AH37)</f>
        <v>9</v>
      </c>
      <c r="AI38" s="143">
        <f>SUM(AI12:AI37)</f>
        <v>126</v>
      </c>
      <c r="AJ38" s="143">
        <f>SUM(AJ12:AJ37)</f>
        <v>15</v>
      </c>
      <c r="AK38" s="143">
        <f>SUM(AK12:AK37)</f>
        <v>216</v>
      </c>
      <c r="AL38" s="143">
        <f>SUM(AL12:AL37)</f>
        <v>24</v>
      </c>
      <c r="AM38" s="229" t="s">
        <v>17</v>
      </c>
      <c r="AN38" s="143">
        <f>SUM(AN12:AN37)</f>
        <v>7</v>
      </c>
      <c r="AO38" s="143">
        <f>SUM(AO12:AO37)</f>
        <v>98</v>
      </c>
      <c r="AP38" s="143">
        <f>SUM(AP12:AP37)</f>
        <v>13</v>
      </c>
      <c r="AQ38" s="143">
        <f>SUM(AQ12:AQ37)</f>
        <v>188</v>
      </c>
      <c r="AR38" s="143">
        <f>SUM(AR12:AR37)</f>
        <v>20</v>
      </c>
      <c r="AS38" s="229" t="s">
        <v>17</v>
      </c>
      <c r="AT38" s="143">
        <f>SUM(AT12:AT37)</f>
        <v>7</v>
      </c>
      <c r="AU38" s="143">
        <f>SUM(AU12:AU37)</f>
        <v>98</v>
      </c>
      <c r="AV38" s="143">
        <f>SUM(AV12:AV37)</f>
        <v>6</v>
      </c>
      <c r="AW38" s="143">
        <f>SUM(AW12:AW37)</f>
        <v>84</v>
      </c>
      <c r="AX38" s="143">
        <f>SUM(AX12:AX37)</f>
        <v>13</v>
      </c>
      <c r="AY38" s="229" t="s">
        <v>17</v>
      </c>
      <c r="AZ38" s="143">
        <f t="shared" ref="AZ38:BE38" si="40">SUM(AZ12:AZ37)</f>
        <v>36</v>
      </c>
      <c r="BA38" s="143">
        <f t="shared" si="40"/>
        <v>504</v>
      </c>
      <c r="BB38" s="143">
        <f t="shared" si="40"/>
        <v>42</v>
      </c>
      <c r="BC38" s="143">
        <f t="shared" si="40"/>
        <v>588</v>
      </c>
      <c r="BD38" s="143">
        <f t="shared" si="40"/>
        <v>76</v>
      </c>
      <c r="BE38" s="143">
        <f t="shared" si="40"/>
        <v>78</v>
      </c>
    </row>
    <row r="39" spans="1:59" s="132" customFormat="1" ht="15.75" customHeight="1" thickBot="1">
      <c r="A39" s="188"/>
      <c r="B39" s="189"/>
      <c r="C39" s="130" t="s">
        <v>44</v>
      </c>
      <c r="D39" s="131">
        <f>D10+D38</f>
        <v>0</v>
      </c>
      <c r="E39" s="131">
        <f>E10+E38</f>
        <v>0</v>
      </c>
      <c r="F39" s="131">
        <f>F10+F38</f>
        <v>30</v>
      </c>
      <c r="G39" s="131">
        <f>G10+G38</f>
        <v>600</v>
      </c>
      <c r="H39" s="131">
        <f>H10+H38</f>
        <v>27</v>
      </c>
      <c r="I39" s="230" t="s">
        <v>17</v>
      </c>
      <c r="J39" s="131">
        <f>J10+J38</f>
        <v>19</v>
      </c>
      <c r="K39" s="131">
        <f>K10+K38</f>
        <v>238</v>
      </c>
      <c r="L39" s="131">
        <f>L10+L38</f>
        <v>15</v>
      </c>
      <c r="M39" s="131">
        <f>M10+M38</f>
        <v>210</v>
      </c>
      <c r="N39" s="131">
        <f>N10+N38</f>
        <v>30</v>
      </c>
      <c r="O39" s="230" t="s">
        <v>17</v>
      </c>
      <c r="P39" s="131">
        <f>P10+P38</f>
        <v>13</v>
      </c>
      <c r="Q39" s="131">
        <f>Q10+Q38</f>
        <v>182</v>
      </c>
      <c r="R39" s="131">
        <f>R10+R38</f>
        <v>21</v>
      </c>
      <c r="S39" s="131">
        <f>S10+S38</f>
        <v>334</v>
      </c>
      <c r="T39" s="131">
        <f>T10+T38</f>
        <v>30</v>
      </c>
      <c r="U39" s="230" t="s">
        <v>17</v>
      </c>
      <c r="V39" s="131">
        <f>V10+V38</f>
        <v>14</v>
      </c>
      <c r="W39" s="131">
        <f>W10+W38</f>
        <v>196</v>
      </c>
      <c r="X39" s="131">
        <f>X10+X38</f>
        <v>19</v>
      </c>
      <c r="Y39" s="131">
        <f>Y10+Y38</f>
        <v>266</v>
      </c>
      <c r="Z39" s="131">
        <f>Z10+Z38</f>
        <v>32</v>
      </c>
      <c r="AA39" s="230" t="s">
        <v>17</v>
      </c>
      <c r="AB39" s="131">
        <f>AB10+AB38</f>
        <v>17</v>
      </c>
      <c r="AC39" s="131">
        <f>AC10+AC38</f>
        <v>224</v>
      </c>
      <c r="AD39" s="131">
        <f>AD10+AD38</f>
        <v>17</v>
      </c>
      <c r="AE39" s="131">
        <f>AE10+AE38</f>
        <v>238</v>
      </c>
      <c r="AF39" s="131">
        <f>AF10+AF38</f>
        <v>32</v>
      </c>
      <c r="AG39" s="230" t="s">
        <v>17</v>
      </c>
      <c r="AH39" s="131">
        <f>AH10+AH38</f>
        <v>11</v>
      </c>
      <c r="AI39" s="131">
        <f>AI10+AI38</f>
        <v>154</v>
      </c>
      <c r="AJ39" s="131">
        <f>AJ10+AJ38</f>
        <v>21</v>
      </c>
      <c r="AK39" s="131">
        <f>AK10+AK38</f>
        <v>300</v>
      </c>
      <c r="AL39" s="131">
        <f>AL10+AL38</f>
        <v>32</v>
      </c>
      <c r="AM39" s="230" t="s">
        <v>17</v>
      </c>
      <c r="AN39" s="131">
        <f>AN10+AN38</f>
        <v>9</v>
      </c>
      <c r="AO39" s="131">
        <f>AO10+AO38</f>
        <v>98</v>
      </c>
      <c r="AP39" s="131">
        <f>AP10+AP38</f>
        <v>19</v>
      </c>
      <c r="AQ39" s="131">
        <f>AQ10+AQ38</f>
        <v>244</v>
      </c>
      <c r="AR39" s="131">
        <f>AR10+AR38</f>
        <v>28</v>
      </c>
      <c r="AS39" s="230" t="s">
        <v>17</v>
      </c>
      <c r="AT39" s="131">
        <f>AT10+AT38</f>
        <v>10</v>
      </c>
      <c r="AU39" s="131">
        <f>AU10+AU38</f>
        <v>140</v>
      </c>
      <c r="AV39" s="131">
        <f>AV10+AV38</f>
        <v>19</v>
      </c>
      <c r="AW39" s="131">
        <f>AW10+AW38</f>
        <v>274</v>
      </c>
      <c r="AX39" s="131">
        <f>AX10+AX38</f>
        <v>29</v>
      </c>
      <c r="AY39" s="230" t="s">
        <v>17</v>
      </c>
      <c r="AZ39" s="144">
        <f t="shared" ref="AZ39:BE39" si="41">AZ10+AZ38</f>
        <v>93</v>
      </c>
      <c r="BA39" s="144">
        <f t="shared" si="41"/>
        <v>1302</v>
      </c>
      <c r="BB39" s="144">
        <f t="shared" si="41"/>
        <v>153</v>
      </c>
      <c r="BC39" s="144">
        <f t="shared" si="41"/>
        <v>2254</v>
      </c>
      <c r="BD39" s="144">
        <f t="shared" si="41"/>
        <v>240</v>
      </c>
      <c r="BE39" s="144">
        <f t="shared" si="41"/>
        <v>254</v>
      </c>
    </row>
    <row r="40" spans="1:59" ht="18.75" customHeight="1">
      <c r="A40" s="145"/>
      <c r="B40" s="146"/>
      <c r="C40" s="147" t="s">
        <v>16</v>
      </c>
      <c r="D40" s="526"/>
      <c r="E40" s="527"/>
      <c r="F40" s="527"/>
      <c r="G40" s="527"/>
      <c r="H40" s="527"/>
      <c r="I40" s="527"/>
      <c r="J40" s="527"/>
      <c r="K40" s="527"/>
      <c r="L40" s="527"/>
      <c r="M40" s="527"/>
      <c r="N40" s="527"/>
      <c r="O40" s="527"/>
      <c r="P40" s="527"/>
      <c r="Q40" s="527"/>
      <c r="R40" s="527"/>
      <c r="S40" s="527"/>
      <c r="T40" s="527"/>
      <c r="U40" s="527"/>
      <c r="V40" s="527"/>
      <c r="W40" s="527"/>
      <c r="X40" s="527"/>
      <c r="Y40" s="527"/>
      <c r="Z40" s="527"/>
      <c r="AA40" s="527"/>
      <c r="AB40" s="526"/>
      <c r="AC40" s="527"/>
      <c r="AD40" s="527"/>
      <c r="AE40" s="527"/>
      <c r="AF40" s="527"/>
      <c r="AG40" s="527"/>
      <c r="AH40" s="527"/>
      <c r="AI40" s="527"/>
      <c r="AJ40" s="527"/>
      <c r="AK40" s="527"/>
      <c r="AL40" s="527"/>
      <c r="AM40" s="527"/>
      <c r="AN40" s="527"/>
      <c r="AO40" s="527"/>
      <c r="AP40" s="527"/>
      <c r="AQ40" s="527"/>
      <c r="AR40" s="527"/>
      <c r="AS40" s="527"/>
      <c r="AT40" s="527"/>
      <c r="AU40" s="527"/>
      <c r="AV40" s="527"/>
      <c r="AW40" s="527"/>
      <c r="AX40" s="527"/>
      <c r="AY40" s="527"/>
      <c r="AZ40" s="528"/>
      <c r="BA40" s="529"/>
      <c r="BB40" s="529"/>
      <c r="BC40" s="529"/>
      <c r="BD40" s="529"/>
      <c r="BE40" s="529"/>
      <c r="BF40" s="221"/>
      <c r="BG40" s="221"/>
    </row>
    <row r="41" spans="1:59" s="105" customFormat="1" ht="15.75" customHeight="1">
      <c r="A41" s="53"/>
      <c r="B41" s="56" t="s">
        <v>15</v>
      </c>
      <c r="C41" s="55" t="s">
        <v>54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6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s="105" customFormat="1" ht="15.75" customHeight="1">
      <c r="A42" s="57"/>
      <c r="B42" s="56" t="s">
        <v>15</v>
      </c>
      <c r="C42" s="55" t="s">
        <v>55</v>
      </c>
      <c r="D42" s="113"/>
      <c r="E42" s="6" t="str">
        <f>IF(D42*14=0,"",D42*14)</f>
        <v/>
      </c>
      <c r="F42" s="113"/>
      <c r="G42" s="6" t="str">
        <f>IF(F42*14=0,"",F42*14)</f>
        <v/>
      </c>
      <c r="H42" s="113"/>
      <c r="I42" s="114"/>
      <c r="J42" s="60"/>
      <c r="K42" s="6" t="str">
        <f>IF(J42*14=0,"",J42*14)</f>
        <v/>
      </c>
      <c r="L42" s="59"/>
      <c r="M42" s="6" t="str">
        <f>IF(L42*14=0,"",L42*14)</f>
        <v/>
      </c>
      <c r="N42" s="59"/>
      <c r="O42" s="63"/>
      <c r="P42" s="59"/>
      <c r="Q42" s="6" t="str">
        <f>IF(P42*14=0,"",P42*14)</f>
        <v/>
      </c>
      <c r="R42" s="59"/>
      <c r="S42" s="6" t="str">
        <f>IF(R42*14=0,"",R42*14)</f>
        <v/>
      </c>
      <c r="T42" s="59"/>
      <c r="U42" s="62"/>
      <c r="V42" s="60"/>
      <c r="W42" s="6" t="str">
        <f>IF(V42*14=0,"",V42*14)</f>
        <v/>
      </c>
      <c r="X42" s="59"/>
      <c r="Y42" s="6" t="str">
        <f>IF(X42*14=0,"",X42*14)</f>
        <v/>
      </c>
      <c r="Z42" s="59"/>
      <c r="AA42" s="63"/>
      <c r="AB42" s="59"/>
      <c r="AC42" s="6" t="str">
        <f>IF(AB42*14=0,"",AB42*14)</f>
        <v/>
      </c>
      <c r="AD42" s="59"/>
      <c r="AE42" s="6" t="str">
        <f>IF(AD42*14=0,"",AD42*14)</f>
        <v/>
      </c>
      <c r="AF42" s="59"/>
      <c r="AG42" s="62"/>
      <c r="AH42" s="60"/>
      <c r="AI42" s="6" t="str">
        <f>IF(AH42*14=0,"",AH42*14)</f>
        <v/>
      </c>
      <c r="AJ42" s="59"/>
      <c r="AK42" s="6" t="str">
        <f>IF(AJ42*14=0,"",AJ42*14)</f>
        <v/>
      </c>
      <c r="AL42" s="59"/>
      <c r="AM42" s="63"/>
      <c r="AN42" s="60"/>
      <c r="AO42" s="6" t="str">
        <f>IF(AN42*14=0,"",AN42*14)</f>
        <v/>
      </c>
      <c r="AP42" s="61"/>
      <c r="AQ42" s="6" t="str">
        <f>IF(AP42*14=0,"",AP42*14)</f>
        <v/>
      </c>
      <c r="AR42" s="61"/>
      <c r="AS42" s="64"/>
      <c r="AT42" s="59"/>
      <c r="AU42" s="6" t="str">
        <f>IF(AT42*14=0,"",AT42*14)</f>
        <v/>
      </c>
      <c r="AV42" s="59"/>
      <c r="AW42" s="6" t="str">
        <f>IF(AV42*14=0,"",AV42*14)</f>
        <v/>
      </c>
      <c r="AX42" s="59"/>
      <c r="AY42" s="59"/>
      <c r="AZ42" s="8" t="str">
        <f>IF(D42+J42+P42+V42+AB42+AH42+AN42+AT42=0,"",D42+J42+P42+V42+AB42+AH42+AN42+AT42)</f>
        <v/>
      </c>
      <c r="BA42" s="18" t="str">
        <f>IF((P42+V42+AB42+AH42+AN42+AT42)*14=0,"",(P42+V42+AB42+AH42+AN42+AT42)*14)</f>
        <v/>
      </c>
      <c r="BB42" s="9" t="str">
        <f>IF(F42+L42+R42+X42+AD42+AJ42+AP42+AV42=0,"",F42+L42+R42+X42+AD42+AJ42+AP42+AV42)</f>
        <v/>
      </c>
      <c r="BC42" s="6" t="str">
        <f>IF((L42+F42+R42+X42+AD42+AJ42+AP42+AV42)*14=0,"",(L42+F42+R42+X42+AD42+AJ42+AP42+AV42)*14)</f>
        <v/>
      </c>
      <c r="BD42" s="66" t="s">
        <v>17</v>
      </c>
      <c r="BE42" s="213" t="str">
        <f>IF(D42+F42+L42+J42+P42+R42+V42+X42+AB42+AD42+AH42+AJ42+AN42+AP42+AT42+AV42=0,"",D42+F42+L42+J42+P42+R42+V42+X42+AB42+AD42+AH42+AJ42+AN42+AP42+AT42+AV42)</f>
        <v/>
      </c>
      <c r="BF42" s="223"/>
      <c r="BG42" s="223"/>
    </row>
    <row r="43" spans="1:59" s="105" customFormat="1" ht="15.75" customHeight="1" thickBot="1">
      <c r="A43" s="106"/>
      <c r="B43" s="56" t="s">
        <v>15</v>
      </c>
      <c r="C43" s="55" t="s">
        <v>56</v>
      </c>
      <c r="D43" s="113"/>
      <c r="E43" s="6" t="str">
        <f>IF(D43*14=0,"",D43*14)</f>
        <v/>
      </c>
      <c r="F43" s="113"/>
      <c r="G43" s="6" t="str">
        <f>IF(F43*14=0,"",F43*14)</f>
        <v/>
      </c>
      <c r="H43" s="113"/>
      <c r="I43" s="114"/>
      <c r="J43" s="60"/>
      <c r="K43" s="6" t="str">
        <f>IF(J43*14=0,"",J43*14)</f>
        <v/>
      </c>
      <c r="L43" s="59"/>
      <c r="M43" s="6" t="str">
        <f>IF(L43*14=0,"",L43*14)</f>
        <v/>
      </c>
      <c r="N43" s="59"/>
      <c r="O43" s="63"/>
      <c r="P43" s="59"/>
      <c r="Q43" s="6" t="str">
        <f>IF(P43*14=0,"",P43*14)</f>
        <v/>
      </c>
      <c r="R43" s="59"/>
      <c r="S43" s="6" t="str">
        <f>IF(R43*14=0,"",R43*14)</f>
        <v/>
      </c>
      <c r="T43" s="59"/>
      <c r="U43" s="62"/>
      <c r="V43" s="60"/>
      <c r="W43" s="6" t="str">
        <f>IF(V43*14=0,"",V43*14)</f>
        <v/>
      </c>
      <c r="X43" s="59"/>
      <c r="Y43" s="6" t="str">
        <f>IF(X43*14=0,"",X43*14)</f>
        <v/>
      </c>
      <c r="Z43" s="59"/>
      <c r="AA43" s="63"/>
      <c r="AB43" s="59"/>
      <c r="AC43" s="6" t="str">
        <f>IF(AB43*14=0,"",AB43*14)</f>
        <v/>
      </c>
      <c r="AD43" s="59"/>
      <c r="AE43" s="6" t="str">
        <f>IF(AD43*14=0,"",AD43*14)</f>
        <v/>
      </c>
      <c r="AF43" s="59"/>
      <c r="AG43" s="62"/>
      <c r="AH43" s="60"/>
      <c r="AI43" s="6" t="str">
        <f>IF(AH43*14=0,"",AH43*14)</f>
        <v/>
      </c>
      <c r="AJ43" s="59"/>
      <c r="AK43" s="6" t="str">
        <f>IF(AJ43*14=0,"",AJ43*14)</f>
        <v/>
      </c>
      <c r="AL43" s="59"/>
      <c r="AM43" s="63"/>
      <c r="AN43" s="60"/>
      <c r="AO43" s="6" t="str">
        <f>IF(AN43*14=0,"",AN43*14)</f>
        <v/>
      </c>
      <c r="AP43" s="61"/>
      <c r="AQ43" s="6" t="str">
        <f>IF(AP43*14=0,"",AP43*14)</f>
        <v/>
      </c>
      <c r="AR43" s="61"/>
      <c r="AS43" s="64"/>
      <c r="AT43" s="59"/>
      <c r="AU43" s="6" t="str">
        <f>IF(AT43*14=0,"",AT43*14)</f>
        <v/>
      </c>
      <c r="AV43" s="59"/>
      <c r="AW43" s="6" t="str">
        <f>IF(AV43*14=0,"",AV43*14)</f>
        <v/>
      </c>
      <c r="AX43" s="59"/>
      <c r="AY43" s="59"/>
      <c r="AZ43" s="8" t="str">
        <f>IF(D43+J43+P43+V43+AB43+AH43+AN43+AT43=0,"",D43+J43+P43+V43+AB43+AH43+AN43+AT43)</f>
        <v/>
      </c>
      <c r="BA43" s="18" t="str">
        <f>IF((P43+V43+AB43+AH43+AN43+AT43)*14=0,"",(P43+V43+AB43+AH43+AN43+AT43)*14)</f>
        <v/>
      </c>
      <c r="BB43" s="9" t="str">
        <f>IF(F43+L43+R43+X43+AD43+AJ43+AP43+AV43=0,"",F43+L43+R43+X43+AD43+AJ43+AP43+AV43)</f>
        <v/>
      </c>
      <c r="BC43" s="18" t="str">
        <f>IF((L43+F43+R43+X43+AD43+AJ43+AP43+AV43)*14=0,"",(L43+F43+R43+X43+AD43+AJ43+AP43+AV43)*14)</f>
        <v/>
      </c>
      <c r="BD43" s="66" t="s">
        <v>17</v>
      </c>
      <c r="BE43" s="213" t="str">
        <f>IF(D43+F43+L43+J43+P43+R43+V43+X43+AB43+AD43+AH43+AJ43+AN43+AP43+AT43+AV43=0,"",D43+F43+L43+J43+P43+R43+V43+X43+AB43+AD43+AH43+AJ43+AN43+AP43+AT43+AV43)</f>
        <v/>
      </c>
      <c r="BF43" s="223"/>
      <c r="BG43" s="223"/>
    </row>
    <row r="44" spans="1:59" ht="15.75" customHeight="1" thickBot="1">
      <c r="A44" s="148"/>
      <c r="B44" s="149"/>
      <c r="C44" s="150" t="s">
        <v>18</v>
      </c>
      <c r="D44" s="151">
        <f>SUM(D41:D43)</f>
        <v>0</v>
      </c>
      <c r="E44" s="152" t="str">
        <f>IF(D44*14=0,"",D44*14)</f>
        <v/>
      </c>
      <c r="F44" s="153">
        <f>SUM(F41:F43)</f>
        <v>0</v>
      </c>
      <c r="G44" s="152" t="str">
        <f>IF(F44*14=0,"",F44*14)</f>
        <v/>
      </c>
      <c r="H44" s="154" t="s">
        <v>17</v>
      </c>
      <c r="I44" s="155" t="s">
        <v>17</v>
      </c>
      <c r="J44" s="156">
        <f>SUM(J41:J43)</f>
        <v>0</v>
      </c>
      <c r="K44" s="152" t="str">
        <f>IF(J44*14=0,"",J44*14)</f>
        <v/>
      </c>
      <c r="L44" s="153">
        <f>SUM(L41:L43)</f>
        <v>0</v>
      </c>
      <c r="M44" s="152" t="str">
        <f>IF(L44*14=0,"",L44*14)</f>
        <v/>
      </c>
      <c r="N44" s="154" t="s">
        <v>17</v>
      </c>
      <c r="O44" s="155" t="s">
        <v>17</v>
      </c>
      <c r="P44" s="151">
        <f>SUM(P41:P43)</f>
        <v>0</v>
      </c>
      <c r="Q44" s="152" t="str">
        <f>IF(P44*14=0,"",P44*14)</f>
        <v/>
      </c>
      <c r="R44" s="153">
        <f>SUM(R41:R43)</f>
        <v>0</v>
      </c>
      <c r="S44" s="152" t="str">
        <f>IF(R44*14=0,"",R44*14)</f>
        <v/>
      </c>
      <c r="T44" s="157" t="s">
        <v>17</v>
      </c>
      <c r="U44" s="155" t="s">
        <v>17</v>
      </c>
      <c r="V44" s="156">
        <f>SUM(V41:V43)</f>
        <v>0</v>
      </c>
      <c r="W44" s="152" t="str">
        <f>IF(V44*14=0,"",V44*14)</f>
        <v/>
      </c>
      <c r="X44" s="153">
        <f>SUM(X41:X43)</f>
        <v>0</v>
      </c>
      <c r="Y44" s="152" t="str">
        <f>IF(X44*14=0,"",X44*14)</f>
        <v/>
      </c>
      <c r="Z44" s="154" t="s">
        <v>17</v>
      </c>
      <c r="AA44" s="155" t="s">
        <v>17</v>
      </c>
      <c r="AB44" s="151">
        <f>SUM(AB41:AB43)</f>
        <v>0</v>
      </c>
      <c r="AC44" s="152" t="str">
        <f>IF(AB44*14=0,"",AB44*14)</f>
        <v/>
      </c>
      <c r="AD44" s="153">
        <f>SUM(AD41:AD43)</f>
        <v>0</v>
      </c>
      <c r="AE44" s="152" t="str">
        <f>IF(AD44*14=0,"",AD44*14)</f>
        <v/>
      </c>
      <c r="AF44" s="154" t="s">
        <v>17</v>
      </c>
      <c r="AG44" s="155" t="s">
        <v>17</v>
      </c>
      <c r="AH44" s="156">
        <f>SUM(AH41:AH43)</f>
        <v>0</v>
      </c>
      <c r="AI44" s="152" t="str">
        <f>IF(AH44*14=0,"",AH44*14)</f>
        <v/>
      </c>
      <c r="AJ44" s="153">
        <f>SUM(AJ41:AJ43)</f>
        <v>0</v>
      </c>
      <c r="AK44" s="152" t="str">
        <f>IF(AJ44*14=0,"",AJ44*14)</f>
        <v/>
      </c>
      <c r="AL44" s="154" t="s">
        <v>17</v>
      </c>
      <c r="AM44" s="155" t="s">
        <v>17</v>
      </c>
      <c r="AN44" s="151">
        <f>SUM(AN41:AN43)</f>
        <v>0</v>
      </c>
      <c r="AO44" s="152" t="str">
        <f>IF(AN44*14=0,"",AN44*14)</f>
        <v/>
      </c>
      <c r="AP44" s="153">
        <f>SUM(AP41:AP43)</f>
        <v>0</v>
      </c>
      <c r="AQ44" s="152" t="str">
        <f>IF(AP44*14=0,"",AP44*14)</f>
        <v/>
      </c>
      <c r="AR44" s="157" t="s">
        <v>17</v>
      </c>
      <c r="AS44" s="155" t="s">
        <v>17</v>
      </c>
      <c r="AT44" s="156">
        <f>SUM(AT41:AT43)</f>
        <v>0</v>
      </c>
      <c r="AU44" s="152" t="str">
        <f>IF(AT44*14=0,"",AT44*14)</f>
        <v/>
      </c>
      <c r="AV44" s="153">
        <f>SUM(AV41:AV43)</f>
        <v>0</v>
      </c>
      <c r="AW44" s="152" t="str">
        <f>IF(AV44*14=0,"",AV44*14)</f>
        <v/>
      </c>
      <c r="AX44" s="154" t="s">
        <v>17</v>
      </c>
      <c r="AY44" s="155" t="s">
        <v>17</v>
      </c>
      <c r="AZ44" s="158" t="str">
        <f>IF(D44+J44+P44+V44=0,"",D44+J44+P44+V44)</f>
        <v/>
      </c>
      <c r="BA44" s="246" t="str">
        <f>IF((P44+V44+AB44+AH44+AN44+AT44)*14=0,"",(P44+V44+AB44+AH44+AN44+AT44)*14)</f>
        <v/>
      </c>
      <c r="BB44" s="247" t="str">
        <f>IF(F44+L44+R44+X44=0,"",F44+L44+R44+X44)</f>
        <v/>
      </c>
      <c r="BC44" s="248" t="str">
        <f>IF((L44+F44+R44+X44+AD44+AJ44+AP44+AV44)*14=0,"",(L44+F44+R44+X44+AD44+AJ44+AP44+AV44)*14)</f>
        <v/>
      </c>
      <c r="BD44" s="154" t="s">
        <v>17</v>
      </c>
      <c r="BE44" s="159" t="s">
        <v>43</v>
      </c>
    </row>
    <row r="45" spans="1:59" ht="15.75" customHeight="1" thickBot="1">
      <c r="A45" s="160"/>
      <c r="B45" s="161"/>
      <c r="C45" s="162" t="s">
        <v>45</v>
      </c>
      <c r="D45" s="163">
        <f>D39+D44</f>
        <v>0</v>
      </c>
      <c r="E45" s="164" t="str">
        <f>IF(D45*14=0,"",D45*14)</f>
        <v/>
      </c>
      <c r="F45" s="165">
        <f>F39+F44</f>
        <v>30</v>
      </c>
      <c r="G45" s="164">
        <f>IF(F45*14=0,"",F45*14)</f>
        <v>420</v>
      </c>
      <c r="H45" s="166" t="s">
        <v>17</v>
      </c>
      <c r="I45" s="167" t="s">
        <v>17</v>
      </c>
      <c r="J45" s="168">
        <f>J39+J44</f>
        <v>19</v>
      </c>
      <c r="K45" s="164">
        <f>IF(J45*14=0,"",J45*14)</f>
        <v>266</v>
      </c>
      <c r="L45" s="165">
        <f>L39+L44</f>
        <v>15</v>
      </c>
      <c r="M45" s="164">
        <f>IF(L45*14=0,"",L45*14)</f>
        <v>210</v>
      </c>
      <c r="N45" s="166" t="s">
        <v>17</v>
      </c>
      <c r="O45" s="167" t="s">
        <v>17</v>
      </c>
      <c r="P45" s="163">
        <f>P39+P44</f>
        <v>13</v>
      </c>
      <c r="Q45" s="164">
        <f>IF(P45*14=0,"",P45*14)</f>
        <v>182</v>
      </c>
      <c r="R45" s="165">
        <f>R39+R44</f>
        <v>21</v>
      </c>
      <c r="S45" s="164">
        <f>IF(R45*14=0,"",R45*14)</f>
        <v>294</v>
      </c>
      <c r="T45" s="169" t="s">
        <v>17</v>
      </c>
      <c r="U45" s="167" t="s">
        <v>17</v>
      </c>
      <c r="V45" s="168">
        <f>V39+V44</f>
        <v>14</v>
      </c>
      <c r="W45" s="164">
        <f>IF(V45*14=0,"",V45*14)</f>
        <v>196</v>
      </c>
      <c r="X45" s="165">
        <f>X39+X44</f>
        <v>19</v>
      </c>
      <c r="Y45" s="164">
        <f>IF(X45*14=0,"",X45*14)</f>
        <v>266</v>
      </c>
      <c r="Z45" s="166" t="s">
        <v>17</v>
      </c>
      <c r="AA45" s="167" t="s">
        <v>17</v>
      </c>
      <c r="AB45" s="163">
        <f>AB39+AB44</f>
        <v>17</v>
      </c>
      <c r="AC45" s="164">
        <f>IF(AB45*14=0,"",AB45*14)</f>
        <v>238</v>
      </c>
      <c r="AD45" s="165">
        <f>AD39+AD44</f>
        <v>17</v>
      </c>
      <c r="AE45" s="164">
        <f>IF(AD45*14=0,"",AD45*14)</f>
        <v>238</v>
      </c>
      <c r="AF45" s="166" t="s">
        <v>17</v>
      </c>
      <c r="AG45" s="167" t="s">
        <v>17</v>
      </c>
      <c r="AH45" s="168">
        <f>AH39+AH44</f>
        <v>11</v>
      </c>
      <c r="AI45" s="164">
        <f>IF(AH45*14=0,"",AH45*14)</f>
        <v>154</v>
      </c>
      <c r="AJ45" s="165">
        <f>AJ39+AJ44</f>
        <v>21</v>
      </c>
      <c r="AK45" s="164">
        <f>IF(AJ45*14=0,"",AJ45*14)</f>
        <v>294</v>
      </c>
      <c r="AL45" s="166" t="s">
        <v>17</v>
      </c>
      <c r="AM45" s="167" t="s">
        <v>17</v>
      </c>
      <c r="AN45" s="163">
        <f>AN39+AN44</f>
        <v>9</v>
      </c>
      <c r="AO45" s="164">
        <f>IF(AN45*14=0,"",AN45*14)</f>
        <v>126</v>
      </c>
      <c r="AP45" s="165">
        <f>AP39+AP44</f>
        <v>19</v>
      </c>
      <c r="AQ45" s="164">
        <f>IF(AP45*14=0,"",AP45*14)</f>
        <v>266</v>
      </c>
      <c r="AR45" s="169" t="s">
        <v>17</v>
      </c>
      <c r="AS45" s="167" t="s">
        <v>17</v>
      </c>
      <c r="AT45" s="168">
        <f>AT39+AT44</f>
        <v>10</v>
      </c>
      <c r="AU45" s="164">
        <f>IF(AT45*14=0,"",AT45*14)</f>
        <v>140</v>
      </c>
      <c r="AV45" s="165">
        <f>AV39+AV44</f>
        <v>19</v>
      </c>
      <c r="AW45" s="164">
        <f>IF(AV45*14=0,"",AV45*14)</f>
        <v>266</v>
      </c>
      <c r="AX45" s="166" t="s">
        <v>17</v>
      </c>
      <c r="AY45" s="167" t="s">
        <v>17</v>
      </c>
      <c r="AZ45" s="170">
        <f>IF(D45+J45+P45+V45+AB45+AN45+AT45+AH45=0,"",D45+J45+P45+V45+AB45+AN45+AT45+AH45)</f>
        <v>93</v>
      </c>
      <c r="BA45" s="249">
        <f>IF((P45+V45+AB45+AH45+AN45+AT45)*14=0,"",(P45+V45+AB45+AH45+AN45+AT45)*14)</f>
        <v>1036</v>
      </c>
      <c r="BB45" s="158">
        <f>IF(F45+L45+R45+X45+AD45+AP45+AV45+AJ45=0,"",F45+L45+R45+X45+AD45+AP45+AV45+AJ45)</f>
        <v>161</v>
      </c>
      <c r="BC45" s="250">
        <f>IF((L45+F45+R45+X45+AD45+AJ45+AP45+AV45)*14=0,"",(L45+F45+R45+X45+AD45+AJ45+AP45+AV45)*14)</f>
        <v>2254</v>
      </c>
      <c r="BD45" s="166" t="s">
        <v>17</v>
      </c>
      <c r="BE45" s="171" t="s">
        <v>43</v>
      </c>
    </row>
    <row r="46" spans="1:59" ht="15.75" customHeight="1" thickTop="1">
      <c r="A46" s="172"/>
      <c r="B46" s="245"/>
      <c r="C46" s="173"/>
      <c r="D46" s="526"/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6"/>
      <c r="AC46" s="527"/>
      <c r="AD46" s="527"/>
      <c r="AE46" s="527"/>
      <c r="AF46" s="527"/>
      <c r="AG46" s="527"/>
      <c r="AH46" s="527"/>
      <c r="AI46" s="527"/>
      <c r="AJ46" s="527"/>
      <c r="AK46" s="527"/>
      <c r="AL46" s="527"/>
      <c r="AM46" s="527"/>
      <c r="AN46" s="527"/>
      <c r="AO46" s="527"/>
      <c r="AP46" s="527"/>
      <c r="AQ46" s="527"/>
      <c r="AR46" s="527"/>
      <c r="AS46" s="527"/>
      <c r="AT46" s="527"/>
      <c r="AU46" s="527"/>
      <c r="AV46" s="527"/>
      <c r="AW46" s="527"/>
      <c r="AX46" s="527"/>
      <c r="AY46" s="527"/>
      <c r="AZ46" s="528"/>
      <c r="BA46" s="529"/>
      <c r="BB46" s="529"/>
      <c r="BC46" s="529"/>
      <c r="BD46" s="529"/>
      <c r="BE46" s="529"/>
      <c r="BF46" s="221"/>
      <c r="BG46" s="221"/>
    </row>
    <row r="47" spans="1:59" s="123" customFormat="1" ht="15.75" customHeight="1">
      <c r="A47" s="206"/>
      <c r="B47" s="118" t="s">
        <v>15</v>
      </c>
      <c r="C47" s="199" t="s">
        <v>134</v>
      </c>
      <c r="D47" s="201"/>
      <c r="E47" s="72"/>
      <c r="F47" s="72"/>
      <c r="G47" s="72"/>
      <c r="H47" s="73"/>
      <c r="I47" s="204"/>
      <c r="J47" s="203"/>
      <c r="K47" s="72"/>
      <c r="L47" s="72"/>
      <c r="M47" s="72"/>
      <c r="N47" s="73"/>
      <c r="O47" s="204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204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7"/>
      <c r="AN47" s="203"/>
      <c r="AO47" s="72"/>
      <c r="AP47" s="72"/>
      <c r="AQ47" s="72"/>
      <c r="AR47" s="73"/>
      <c r="AS47" s="204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15.75" customHeight="1">
      <c r="A48" s="197"/>
      <c r="B48" s="75" t="s">
        <v>15</v>
      </c>
      <c r="C48" s="200" t="s">
        <v>135</v>
      </c>
      <c r="D48" s="202"/>
      <c r="E48" s="72"/>
      <c r="F48" s="72"/>
      <c r="G48" s="72"/>
      <c r="H48" s="73"/>
      <c r="I48" s="52"/>
      <c r="J48" s="203"/>
      <c r="K48" s="72"/>
      <c r="L48" s="72"/>
      <c r="M48" s="72"/>
      <c r="N48" s="73"/>
      <c r="O48" s="52"/>
      <c r="P48" s="205"/>
      <c r="Q48" s="72"/>
      <c r="R48" s="72"/>
      <c r="S48" s="72"/>
      <c r="T48" s="73"/>
      <c r="U48" s="73"/>
      <c r="V48" s="205"/>
      <c r="W48" s="72"/>
      <c r="X48" s="72"/>
      <c r="Y48" s="72"/>
      <c r="Z48" s="73"/>
      <c r="AA48" s="52"/>
      <c r="AB48" s="203"/>
      <c r="AC48" s="72"/>
      <c r="AD48" s="72"/>
      <c r="AE48" s="72"/>
      <c r="AF48" s="73"/>
      <c r="AG48" s="73"/>
      <c r="AH48" s="73"/>
      <c r="AI48" s="72"/>
      <c r="AJ48" s="72"/>
      <c r="AK48" s="68"/>
      <c r="AL48" s="92"/>
      <c r="AM48" s="208"/>
      <c r="AN48" s="203"/>
      <c r="AO48" s="72"/>
      <c r="AP48" s="72"/>
      <c r="AQ48" s="72"/>
      <c r="AR48" s="73"/>
      <c r="AS48" s="52"/>
      <c r="AT48" s="203"/>
      <c r="AU48" s="72"/>
      <c r="AV48" s="72"/>
      <c r="AW48" s="13"/>
      <c r="AX48" s="7"/>
      <c r="AY48" s="74"/>
      <c r="AZ48" s="177"/>
      <c r="BA48" s="178"/>
      <c r="BB48" s="178"/>
      <c r="BC48" s="178"/>
      <c r="BD48" s="178"/>
      <c r="BE48" s="178"/>
      <c r="BF48" s="222"/>
      <c r="BG48" s="222"/>
    </row>
    <row r="49" spans="1:59" s="123" customFormat="1" ht="15.75" customHeight="1">
      <c r="A49" s="197"/>
      <c r="B49" s="75" t="s">
        <v>15</v>
      </c>
      <c r="C49" s="200"/>
      <c r="D49" s="202"/>
      <c r="E49" s="72"/>
      <c r="F49" s="72"/>
      <c r="G49" s="72"/>
      <c r="H49" s="73"/>
      <c r="I49" s="52"/>
      <c r="J49" s="203"/>
      <c r="K49" s="72"/>
      <c r="L49" s="72"/>
      <c r="M49" s="72"/>
      <c r="N49" s="73"/>
      <c r="O49" s="52"/>
      <c r="P49" s="205"/>
      <c r="Q49" s="72"/>
      <c r="R49" s="72"/>
      <c r="S49" s="72"/>
      <c r="T49" s="73"/>
      <c r="U49" s="73"/>
      <c r="V49" s="205"/>
      <c r="W49" s="72"/>
      <c r="X49" s="72"/>
      <c r="Y49" s="72"/>
      <c r="Z49" s="73"/>
      <c r="AA49" s="52"/>
      <c r="AB49" s="203"/>
      <c r="AC49" s="72"/>
      <c r="AD49" s="72"/>
      <c r="AE49" s="72"/>
      <c r="AF49" s="73"/>
      <c r="AG49" s="73"/>
      <c r="AH49" s="73"/>
      <c r="AI49" s="72"/>
      <c r="AJ49" s="72"/>
      <c r="AK49" s="68"/>
      <c r="AL49" s="92"/>
      <c r="AM49" s="208"/>
      <c r="AN49" s="203"/>
      <c r="AO49" s="72"/>
      <c r="AP49" s="72"/>
      <c r="AQ49" s="72"/>
      <c r="AR49" s="73"/>
      <c r="AS49" s="52"/>
      <c r="AT49" s="203"/>
      <c r="AU49" s="72"/>
      <c r="AV49" s="72"/>
      <c r="AW49" s="13"/>
      <c r="AX49" s="7"/>
      <c r="AY49" s="74"/>
      <c r="AZ49" s="177"/>
      <c r="BA49" s="178"/>
      <c r="BB49" s="178"/>
      <c r="BC49" s="178"/>
      <c r="BD49" s="178"/>
      <c r="BE49" s="178"/>
      <c r="BF49" s="222"/>
      <c r="BG49" s="222"/>
    </row>
    <row r="50" spans="1:59" s="123" customFormat="1" ht="9.9499999999999993" customHeight="1">
      <c r="A50" s="520"/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  <c r="AA50" s="521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98"/>
      <c r="AX50" s="198"/>
      <c r="AY50" s="198"/>
      <c r="AZ50" s="174"/>
      <c r="BA50" s="175"/>
      <c r="BB50" s="175"/>
      <c r="BC50" s="175"/>
      <c r="BD50" s="175"/>
      <c r="BE50" s="176"/>
    </row>
    <row r="51" spans="1:59" s="123" customFormat="1" ht="15.75" customHeight="1">
      <c r="A51" s="517" t="s">
        <v>22</v>
      </c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74"/>
      <c r="BA51" s="175"/>
      <c r="BB51" s="175"/>
      <c r="BC51" s="175"/>
      <c r="BD51" s="175"/>
      <c r="BE51" s="176"/>
    </row>
    <row r="52" spans="1:59" s="123" customFormat="1" ht="15.75" customHeight="1">
      <c r="A52" s="179"/>
      <c r="B52" s="108"/>
      <c r="C52" s="180" t="s">
        <v>23</v>
      </c>
      <c r="D52" s="33"/>
      <c r="E52" s="34"/>
      <c r="F52" s="34"/>
      <c r="G52" s="34"/>
      <c r="H52" s="9"/>
      <c r="I52" s="35" t="str">
        <f>IF(COUNTIF(I12:I49,"A")=0,"",COUNTIF(I12:I49,"A"))</f>
        <v/>
      </c>
      <c r="J52" s="33"/>
      <c r="K52" s="34"/>
      <c r="L52" s="34"/>
      <c r="M52" s="34"/>
      <c r="N52" s="9"/>
      <c r="O52" s="35" t="str">
        <f>IF(COUNTIF(O12:O49,"A")=0,"",COUNTIF(O12:O49,"A"))</f>
        <v/>
      </c>
      <c r="P52" s="33"/>
      <c r="Q52" s="34"/>
      <c r="R52" s="34"/>
      <c r="S52" s="34"/>
      <c r="T52" s="9"/>
      <c r="U52" s="35" t="str">
        <f>IF(COUNTIF(U12:U49,"A")=0,"",COUNTIF(U12:U49,"A"))</f>
        <v/>
      </c>
      <c r="V52" s="33"/>
      <c r="W52" s="34"/>
      <c r="X52" s="34"/>
      <c r="Y52" s="34"/>
      <c r="Z52" s="9"/>
      <c r="AA52" s="35" t="str">
        <f>IF(COUNTIF(AA12:AA49,"A")=0,"",COUNTIF(AA12:AA49,"A"))</f>
        <v/>
      </c>
      <c r="AB52" s="33"/>
      <c r="AC52" s="34"/>
      <c r="AD52" s="34"/>
      <c r="AE52" s="34"/>
      <c r="AF52" s="9"/>
      <c r="AG52" s="35" t="str">
        <f>IF(COUNTIF(AG12:AG49,"A")=0,"",COUNTIF(AG12:AG49,"A"))</f>
        <v/>
      </c>
      <c r="AH52" s="33"/>
      <c r="AI52" s="34"/>
      <c r="AJ52" s="34"/>
      <c r="AK52" s="34"/>
      <c r="AL52" s="9"/>
      <c r="AM52" s="35" t="str">
        <f>IF(COUNTIF(AM12:AM49,"A")=0,"",COUNTIF(AM12:AM49,"A"))</f>
        <v/>
      </c>
      <c r="AN52" s="33"/>
      <c r="AO52" s="34"/>
      <c r="AP52" s="34"/>
      <c r="AQ52" s="34"/>
      <c r="AR52" s="9"/>
      <c r="AS52" s="35" t="str">
        <f>IF(COUNTIF(AS12:AS49,"A")=0,"",COUNTIF(AS12:AS49,"A"))</f>
        <v/>
      </c>
      <c r="AT52" s="33"/>
      <c r="AU52" s="34"/>
      <c r="AV52" s="34"/>
      <c r="AW52" s="34"/>
      <c r="AX52" s="9"/>
      <c r="AY52" s="35" t="str">
        <f>IF(COUNTIF(AY12:AY49,"A")=0,"",COUNTIF(AY12:AY49,"A"))</f>
        <v/>
      </c>
      <c r="AZ52" s="36"/>
      <c r="BA52" s="34"/>
      <c r="BB52" s="34"/>
      <c r="BC52" s="34"/>
      <c r="BD52" s="9"/>
      <c r="BE52" s="95" t="str">
        <f t="shared" ref="BE52:BE64" si="42">IF(SUM(I52:AY52)=0,"",SUM(I52:AY52))</f>
        <v/>
      </c>
    </row>
    <row r="53" spans="1:59" s="123" customFormat="1" ht="15.75" customHeight="1">
      <c r="A53" s="179"/>
      <c r="B53" s="108"/>
      <c r="C53" s="180" t="s">
        <v>24</v>
      </c>
      <c r="D53" s="33"/>
      <c r="E53" s="34"/>
      <c r="F53" s="34"/>
      <c r="G53" s="34"/>
      <c r="H53" s="9"/>
      <c r="I53" s="35" t="str">
        <f>IF(COUNTIF(I12:I49,"B")=0,"",COUNTIF(I12:I49,"B"))</f>
        <v/>
      </c>
      <c r="J53" s="33"/>
      <c r="K53" s="34"/>
      <c r="L53" s="34"/>
      <c r="M53" s="34"/>
      <c r="N53" s="9"/>
      <c r="O53" s="35" t="str">
        <f>IF(COUNTIF(O12:O49,"B")=0,"",COUNTIF(O12:O49,"B"))</f>
        <v/>
      </c>
      <c r="P53" s="33"/>
      <c r="Q53" s="34"/>
      <c r="R53" s="34"/>
      <c r="S53" s="34"/>
      <c r="T53" s="9"/>
      <c r="U53" s="35" t="str">
        <f>IF(COUNTIF(U12:U49,"B")=0,"",COUNTIF(U12:U49,"B"))</f>
        <v/>
      </c>
      <c r="V53" s="33"/>
      <c r="W53" s="34"/>
      <c r="X53" s="34"/>
      <c r="Y53" s="34"/>
      <c r="Z53" s="9"/>
      <c r="AA53" s="35" t="str">
        <f>IF(COUNTIF(AA12:AA49,"B")=0,"",COUNTIF(AA12:AA49,"B"))</f>
        <v/>
      </c>
      <c r="AB53" s="33"/>
      <c r="AC53" s="34"/>
      <c r="AD53" s="34"/>
      <c r="AE53" s="34"/>
      <c r="AF53" s="9"/>
      <c r="AG53" s="35" t="str">
        <f>IF(COUNTIF(AG12:AG49,"B")=0,"",COUNTIF(AG12:AG49,"B"))</f>
        <v/>
      </c>
      <c r="AH53" s="33"/>
      <c r="AI53" s="34"/>
      <c r="AJ53" s="34"/>
      <c r="AK53" s="34"/>
      <c r="AL53" s="9"/>
      <c r="AM53" s="35" t="str">
        <f>IF(COUNTIF(AM12:AM49,"B")=0,"",COUNTIF(AM12:AM49,"B"))</f>
        <v/>
      </c>
      <c r="AN53" s="33"/>
      <c r="AO53" s="34"/>
      <c r="AP53" s="34"/>
      <c r="AQ53" s="34"/>
      <c r="AR53" s="9"/>
      <c r="AS53" s="35" t="str">
        <f>IF(COUNTIF(AS12:AS49,"B")=0,"",COUNTIF(AS12:AS49,"B"))</f>
        <v/>
      </c>
      <c r="AT53" s="33"/>
      <c r="AU53" s="34"/>
      <c r="AV53" s="34"/>
      <c r="AW53" s="34"/>
      <c r="AX53" s="9"/>
      <c r="AY53" s="35" t="str">
        <f>IF(COUNTIF(AY12:AY49,"B")=0,"",COUNTIF(AY12:AY49,"B"))</f>
        <v/>
      </c>
      <c r="AZ53" s="36"/>
      <c r="BA53" s="34"/>
      <c r="BB53" s="34"/>
      <c r="BC53" s="34"/>
      <c r="BD53" s="9"/>
      <c r="BE53" s="95" t="str">
        <f t="shared" si="42"/>
        <v/>
      </c>
    </row>
    <row r="54" spans="1:59" s="123" customFormat="1" ht="15.75" customHeight="1">
      <c r="A54" s="179"/>
      <c r="B54" s="108"/>
      <c r="C54" s="180" t="s">
        <v>68</v>
      </c>
      <c r="D54" s="33"/>
      <c r="E54" s="34"/>
      <c r="F54" s="34"/>
      <c r="G54" s="34"/>
      <c r="H54" s="9"/>
      <c r="I54" s="35" t="str">
        <f>IF(COUNTIF(I12:I49,"ÉÉ")=0,"",COUNTIF(I12:I49,"ÉÉ"))</f>
        <v/>
      </c>
      <c r="J54" s="33"/>
      <c r="K54" s="34"/>
      <c r="L54" s="34"/>
      <c r="M54" s="34"/>
      <c r="N54" s="9"/>
      <c r="O54" s="35" t="str">
        <f>IF(COUNTIF(O12:O49,"ÉÉ")=0,"",COUNTIF(O12:O49,"ÉÉ"))</f>
        <v/>
      </c>
      <c r="P54" s="33"/>
      <c r="Q54" s="34"/>
      <c r="R54" s="34"/>
      <c r="S54" s="34"/>
      <c r="T54" s="9"/>
      <c r="U54" s="35" t="str">
        <f>IF(COUNTIF(U12:U49,"ÉÉ")=0,"",COUNTIF(U12:U49,"ÉÉ"))</f>
        <v/>
      </c>
      <c r="V54" s="33"/>
      <c r="W54" s="34"/>
      <c r="X54" s="34"/>
      <c r="Y54" s="34"/>
      <c r="Z54" s="9"/>
      <c r="AA54" s="35" t="str">
        <f>IF(COUNTIF(AA12:AA49,"ÉÉ")=0,"",COUNTIF(AA12:AA49,"ÉÉ"))</f>
        <v/>
      </c>
      <c r="AB54" s="33"/>
      <c r="AC54" s="34"/>
      <c r="AD54" s="34"/>
      <c r="AE54" s="34"/>
      <c r="AF54" s="9"/>
      <c r="AG54" s="35">
        <f>IF(COUNTIF(AG12:AG49,"ÉÉ")=0,"",COUNTIF(AG12:AG49,"ÉÉ"))</f>
        <v>3</v>
      </c>
      <c r="AH54" s="33"/>
      <c r="AI54" s="34"/>
      <c r="AJ54" s="34"/>
      <c r="AK54" s="34"/>
      <c r="AL54" s="9"/>
      <c r="AM54" s="35" t="str">
        <f>IF(COUNTIF(AM12:AM49,"ÉÉ")=0,"",COUNTIF(AM12:AM49,"ÉÉ"))</f>
        <v/>
      </c>
      <c r="AN54" s="33"/>
      <c r="AO54" s="34"/>
      <c r="AP54" s="34"/>
      <c r="AQ54" s="34"/>
      <c r="AR54" s="9"/>
      <c r="AS54" s="35" t="str">
        <f>IF(COUNTIF(AS12:AS49,"ÉÉ")=0,"",COUNTIF(AS12:AS49,"ÉÉ"))</f>
        <v/>
      </c>
      <c r="AT54" s="33"/>
      <c r="AU54" s="34"/>
      <c r="AV54" s="34"/>
      <c r="AW54" s="34"/>
      <c r="AX54" s="9"/>
      <c r="AY54" s="35">
        <f>IF(COUNTIF(AY12:AY49,"ÉÉ")=0,"",COUNTIF(AY12:AY49,"ÉÉ"))</f>
        <v>2</v>
      </c>
      <c r="AZ54" s="36"/>
      <c r="BA54" s="34"/>
      <c r="BB54" s="34"/>
      <c r="BC54" s="34"/>
      <c r="BD54" s="9"/>
      <c r="BE54" s="95">
        <f t="shared" si="42"/>
        <v>5</v>
      </c>
    </row>
    <row r="55" spans="1:59" s="123" customFormat="1" ht="15.75" customHeight="1">
      <c r="A55" s="179"/>
      <c r="B55" s="108"/>
      <c r="C55" s="180" t="s">
        <v>69</v>
      </c>
      <c r="D55" s="96"/>
      <c r="E55" s="97"/>
      <c r="F55" s="97"/>
      <c r="G55" s="97"/>
      <c r="H55" s="98"/>
      <c r="I55" s="35" t="str">
        <f>IF(COUNTIF(I12:I49,"ÉÉ(Z)")=0,"",COUNTIF(I12:I49,"ÉÉ(Z)"))</f>
        <v/>
      </c>
      <c r="J55" s="96"/>
      <c r="K55" s="97"/>
      <c r="L55" s="97"/>
      <c r="M55" s="97"/>
      <c r="N55" s="98"/>
      <c r="O55" s="35" t="str">
        <f>IF(COUNTIF(O12:O49,"ÉÉ(Z)")=0,"",COUNTIF(O12:O49,"ÉÉ(Z)"))</f>
        <v/>
      </c>
      <c r="P55" s="96"/>
      <c r="Q55" s="97"/>
      <c r="R55" s="97"/>
      <c r="S55" s="97"/>
      <c r="T55" s="98"/>
      <c r="U55" s="35" t="str">
        <f>IF(COUNTIF(U12:U49,"ÉÉ(Z)")=0,"",COUNTIF(U12:U49,"ÉÉ(Z)"))</f>
        <v/>
      </c>
      <c r="V55" s="96"/>
      <c r="W55" s="97"/>
      <c r="X55" s="97"/>
      <c r="Y55" s="97"/>
      <c r="Z55" s="98"/>
      <c r="AA55" s="35" t="str">
        <f>IF(COUNTIF(AA12:AA49,"ÉÉ(Z)")=0,"",COUNTIF(AA12:AA49,"ÉÉ(Z)"))</f>
        <v/>
      </c>
      <c r="AB55" s="96"/>
      <c r="AC55" s="97"/>
      <c r="AD55" s="97"/>
      <c r="AE55" s="97"/>
      <c r="AF55" s="98"/>
      <c r="AG55" s="35" t="str">
        <f>IF(COUNTIF(AG12:AG49,"ÉÉ(Z)")=0,"",COUNTIF(AG12:AG49,"ÉÉ(Z)"))</f>
        <v/>
      </c>
      <c r="AH55" s="96"/>
      <c r="AI55" s="97"/>
      <c r="AJ55" s="97"/>
      <c r="AK55" s="97"/>
      <c r="AL55" s="98"/>
      <c r="AM55" s="35">
        <f>IF(COUNTIF(AM12:AM49,"ÉÉ(Z)")=0,"",COUNTIF(AM12:AM49,"ÉÉ(Z)"))</f>
        <v>2</v>
      </c>
      <c r="AN55" s="96"/>
      <c r="AO55" s="97"/>
      <c r="AP55" s="97"/>
      <c r="AQ55" s="97"/>
      <c r="AR55" s="98"/>
      <c r="AS55" s="35" t="str">
        <f>IF(COUNTIF(AS12:AS49,"ÉÉ(Z)")=0,"",COUNTIF(AS12:AS49,"ÉÉ(Z)"))</f>
        <v/>
      </c>
      <c r="AT55" s="96"/>
      <c r="AU55" s="97"/>
      <c r="AV55" s="97"/>
      <c r="AW55" s="97"/>
      <c r="AX55" s="98"/>
      <c r="AY55" s="35" t="str">
        <f>IF(COUNTIF(AY12:AY49,"ÉÉ(Z)")=0,"",COUNTIF(AY12:AY49,"ÉÉ(Z)"))</f>
        <v/>
      </c>
      <c r="AZ55" s="99"/>
      <c r="BA55" s="97"/>
      <c r="BB55" s="97"/>
      <c r="BC55" s="97"/>
      <c r="BD55" s="98"/>
      <c r="BE55" s="95">
        <f t="shared" si="42"/>
        <v>2</v>
      </c>
    </row>
    <row r="56" spans="1:59" s="123" customFormat="1" ht="15.75" customHeight="1">
      <c r="A56" s="179"/>
      <c r="B56" s="108"/>
      <c r="C56" s="180" t="s">
        <v>70</v>
      </c>
      <c r="D56" s="33"/>
      <c r="E56" s="34"/>
      <c r="F56" s="34"/>
      <c r="G56" s="34"/>
      <c r="H56" s="9"/>
      <c r="I56" s="35" t="str">
        <f>IF(COUNTIF(I12:I49,"GYJ")=0,"",COUNTIF(I12:I49,"GYJ"))</f>
        <v/>
      </c>
      <c r="J56" s="33"/>
      <c r="K56" s="34"/>
      <c r="L56" s="34"/>
      <c r="M56" s="34"/>
      <c r="N56" s="9"/>
      <c r="O56" s="35" t="str">
        <f>IF(COUNTIF(O12:O49,"GYJ")=0,"",COUNTIF(O12:O49,"GYJ"))</f>
        <v/>
      </c>
      <c r="P56" s="33"/>
      <c r="Q56" s="34"/>
      <c r="R56" s="34"/>
      <c r="S56" s="34"/>
      <c r="T56" s="9"/>
      <c r="U56" s="35" t="str">
        <f>IF(COUNTIF(U12:U49,"GYJ")=0,"",COUNTIF(U12:U49,"GYJ"))</f>
        <v/>
      </c>
      <c r="V56" s="33"/>
      <c r="W56" s="34"/>
      <c r="X56" s="34"/>
      <c r="Y56" s="34"/>
      <c r="Z56" s="9"/>
      <c r="AA56" s="35" t="str">
        <f>IF(COUNTIF(AA12:AA49,"GYJ")=0,"",COUNTIF(AA12:AA49,"GYJ"))</f>
        <v/>
      </c>
      <c r="AB56" s="33"/>
      <c r="AC56" s="34"/>
      <c r="AD56" s="34"/>
      <c r="AE56" s="34"/>
      <c r="AF56" s="9"/>
      <c r="AG56" s="35" t="str">
        <f>IF(COUNTIF(AG12:AG49,"GYJ")=0,"",COUNTIF(AG12:AG49,"GYJ"))</f>
        <v/>
      </c>
      <c r="AH56" s="33"/>
      <c r="AI56" s="34"/>
      <c r="AJ56" s="34"/>
      <c r="AK56" s="34"/>
      <c r="AL56" s="9"/>
      <c r="AM56" s="35">
        <f>IF(COUNTIF(AM12:AM49,"GYJ")=0,"",COUNTIF(AM12:AM49,"GYJ"))</f>
        <v>3</v>
      </c>
      <c r="AN56" s="33"/>
      <c r="AO56" s="34"/>
      <c r="AP56" s="34"/>
      <c r="AQ56" s="34"/>
      <c r="AR56" s="9"/>
      <c r="AS56" s="35">
        <f>IF(COUNTIF(AS12:AS49,"GYJ")=0,"",COUNTIF(AS12:AS49,"GYJ"))</f>
        <v>2</v>
      </c>
      <c r="AT56" s="33"/>
      <c r="AU56" s="34"/>
      <c r="AV56" s="34"/>
      <c r="AW56" s="34"/>
      <c r="AX56" s="9"/>
      <c r="AY56" s="35">
        <f>IF(COUNTIF(AY12:AY49,"GYJ")=0,"",COUNTIF(AY12:AY49,"GYJ"))</f>
        <v>2</v>
      </c>
      <c r="AZ56" s="36"/>
      <c r="BA56" s="34"/>
      <c r="BB56" s="34"/>
      <c r="BC56" s="34"/>
      <c r="BD56" s="9"/>
      <c r="BE56" s="95">
        <f t="shared" si="42"/>
        <v>7</v>
      </c>
    </row>
    <row r="57" spans="1:59" s="123" customFormat="1" ht="15.75" customHeight="1">
      <c r="A57" s="179"/>
      <c r="B57" s="181"/>
      <c r="C57" s="180" t="s">
        <v>71</v>
      </c>
      <c r="D57" s="33"/>
      <c r="E57" s="34"/>
      <c r="F57" s="34"/>
      <c r="G57" s="34"/>
      <c r="H57" s="9"/>
      <c r="I57" s="35" t="str">
        <f>IF(COUNTIF(I12:I49,"GYJ(Z)")=0,"",COUNTIF(I12:I49,"GYJ(Z)"))</f>
        <v/>
      </c>
      <c r="J57" s="33"/>
      <c r="K57" s="34"/>
      <c r="L57" s="34"/>
      <c r="M57" s="34"/>
      <c r="N57" s="9"/>
      <c r="O57" s="35" t="str">
        <f>IF(COUNTIF(O12:O49,"GYJ(Z)")=0,"",COUNTIF(O12:O49,"GYJ(Z)"))</f>
        <v/>
      </c>
      <c r="P57" s="33"/>
      <c r="Q57" s="34"/>
      <c r="R57" s="34"/>
      <c r="S57" s="34"/>
      <c r="T57" s="9"/>
      <c r="U57" s="35" t="str">
        <f>IF(COUNTIF(U12:U49,"GYJ(Z)")=0,"",COUNTIF(U12:U49,"GYJ(Z)"))</f>
        <v/>
      </c>
      <c r="V57" s="33"/>
      <c r="W57" s="34"/>
      <c r="X57" s="34"/>
      <c r="Y57" s="34"/>
      <c r="Z57" s="9"/>
      <c r="AA57" s="35" t="str">
        <f>IF(COUNTIF(AA12:AA49,"GYJ(Z)")=0,"",COUNTIF(AA12:AA49,"GYJ(Z)"))</f>
        <v/>
      </c>
      <c r="AB57" s="33"/>
      <c r="AC57" s="34"/>
      <c r="AD57" s="34"/>
      <c r="AE57" s="34"/>
      <c r="AF57" s="9"/>
      <c r="AG57" s="35" t="str">
        <f>IF(COUNTIF(AG12:AG49,"GYJ(Z)")=0,"",COUNTIF(AG12:AG49,"GYJ(Z)"))</f>
        <v/>
      </c>
      <c r="AH57" s="33"/>
      <c r="AI57" s="34"/>
      <c r="AJ57" s="34"/>
      <c r="AK57" s="34"/>
      <c r="AL57" s="9"/>
      <c r="AM57" s="35">
        <f>IF(COUNTIF(AM12:AM49,"GYJ(Z)")=0,"",COUNTIF(AM12:AM49,"GYJ(Z)"))</f>
        <v>1</v>
      </c>
      <c r="AN57" s="33"/>
      <c r="AO57" s="34"/>
      <c r="AP57" s="34"/>
      <c r="AQ57" s="34"/>
      <c r="AR57" s="9"/>
      <c r="AS57" s="35" t="str">
        <f>IF(COUNTIF(AS12:AS49,"GYJ(Z)")=0,"",COUNTIF(AS12:AS49,"GYJ(Z)"))</f>
        <v/>
      </c>
      <c r="AT57" s="33"/>
      <c r="AU57" s="34"/>
      <c r="AV57" s="34"/>
      <c r="AW57" s="34"/>
      <c r="AX57" s="9"/>
      <c r="AY57" s="35">
        <f>IF(COUNTIF(AY12:AY49,"GYJ(Z)")=0,"",COUNTIF(AY12:AY49,"GYJ(Z)"))</f>
        <v>1</v>
      </c>
      <c r="AZ57" s="36"/>
      <c r="BA57" s="34"/>
      <c r="BB57" s="34"/>
      <c r="BC57" s="34"/>
      <c r="BD57" s="9"/>
      <c r="BE57" s="95">
        <f t="shared" si="42"/>
        <v>2</v>
      </c>
    </row>
    <row r="58" spans="1:59" s="123" customFormat="1" ht="15.75" customHeight="1">
      <c r="A58" s="179"/>
      <c r="B58" s="108"/>
      <c r="C58" s="32" t="s">
        <v>35</v>
      </c>
      <c r="D58" s="33"/>
      <c r="E58" s="34"/>
      <c r="F58" s="34"/>
      <c r="G58" s="34"/>
      <c r="H58" s="9"/>
      <c r="I58" s="35" t="str">
        <f>IF(COUNTIF(I12:I49,"K")=0,"",COUNTIF(I12:I49,"K"))</f>
        <v/>
      </c>
      <c r="J58" s="33"/>
      <c r="K58" s="34"/>
      <c r="L58" s="34"/>
      <c r="M58" s="34"/>
      <c r="N58" s="9"/>
      <c r="O58" s="35" t="str">
        <f>IF(COUNTIF(O12:O49,"K")=0,"",COUNTIF(O12:O49,"K"))</f>
        <v/>
      </c>
      <c r="P58" s="33"/>
      <c r="Q58" s="34"/>
      <c r="R58" s="34"/>
      <c r="S58" s="34"/>
      <c r="T58" s="9"/>
      <c r="U58" s="35" t="str">
        <f>IF(COUNTIF(U12:U49,"K")=0,"",COUNTIF(U12:U49,"K"))</f>
        <v/>
      </c>
      <c r="V58" s="33"/>
      <c r="W58" s="34"/>
      <c r="X58" s="34"/>
      <c r="Y58" s="34"/>
      <c r="Z58" s="9"/>
      <c r="AA58" s="35" t="str">
        <f>IF(COUNTIF(AA12:AA49,"K")=0,"",COUNTIF(AA12:AA49,"K"))</f>
        <v/>
      </c>
      <c r="AB58" s="33"/>
      <c r="AC58" s="34"/>
      <c r="AD58" s="34"/>
      <c r="AE58" s="34"/>
      <c r="AF58" s="9"/>
      <c r="AG58" s="35">
        <f>IF(COUNTIF(AG12:AG49,"K")=0,"",COUNTIF(AG12:AG49,"K"))</f>
        <v>2</v>
      </c>
      <c r="AH58" s="33"/>
      <c r="AI58" s="34"/>
      <c r="AJ58" s="34"/>
      <c r="AK58" s="34"/>
      <c r="AL58" s="9"/>
      <c r="AM58" s="35" t="str">
        <f>IF(COUNTIF(AM12:AM49,"K")=0,"",COUNTIF(AM12:AM49,"K"))</f>
        <v/>
      </c>
      <c r="AN58" s="33"/>
      <c r="AO58" s="34"/>
      <c r="AP58" s="34"/>
      <c r="AQ58" s="34"/>
      <c r="AR58" s="9"/>
      <c r="AS58" s="35" t="str">
        <f>IF(COUNTIF(AS12:AS49,"K")=0,"",COUNTIF(AS12:AS49,"K"))</f>
        <v/>
      </c>
      <c r="AT58" s="33"/>
      <c r="AU58" s="34"/>
      <c r="AV58" s="34"/>
      <c r="AW58" s="34"/>
      <c r="AX58" s="9"/>
      <c r="AY58" s="35" t="str">
        <f>IF(COUNTIF(AY12:AY49,"K")=0,"",COUNTIF(AY12:AY49,"K"))</f>
        <v/>
      </c>
      <c r="AZ58" s="36"/>
      <c r="BA58" s="34"/>
      <c r="BB58" s="34"/>
      <c r="BC58" s="34"/>
      <c r="BD58" s="9"/>
      <c r="BE58" s="95">
        <f t="shared" si="42"/>
        <v>2</v>
      </c>
    </row>
    <row r="59" spans="1:59" s="123" customFormat="1" ht="15.75" customHeight="1">
      <c r="A59" s="179"/>
      <c r="B59" s="108"/>
      <c r="C59" s="32" t="s">
        <v>36</v>
      </c>
      <c r="D59" s="33"/>
      <c r="E59" s="34"/>
      <c r="F59" s="34"/>
      <c r="G59" s="34"/>
      <c r="H59" s="9"/>
      <c r="I59" s="35" t="str">
        <f>IF(COUNTIF(I12:I49,"K(Z)")=0,"",COUNTIF(I12:I49,"K(Z)"))</f>
        <v/>
      </c>
      <c r="J59" s="33"/>
      <c r="K59" s="34"/>
      <c r="L59" s="34"/>
      <c r="M59" s="34"/>
      <c r="N59" s="9"/>
      <c r="O59" s="35" t="str">
        <f>IF(COUNTIF(O12:O49,"K(Z)")=0,"",COUNTIF(O12:O49,"K(Z)"))</f>
        <v/>
      </c>
      <c r="P59" s="33"/>
      <c r="Q59" s="34"/>
      <c r="R59" s="34"/>
      <c r="S59" s="34"/>
      <c r="T59" s="9"/>
      <c r="U59" s="35" t="str">
        <f>IF(COUNTIF(U12:U49,"K(Z)")=0,"",COUNTIF(U12:U49,"K(Z)"))</f>
        <v/>
      </c>
      <c r="V59" s="33"/>
      <c r="W59" s="34"/>
      <c r="X59" s="34"/>
      <c r="Y59" s="34"/>
      <c r="Z59" s="9"/>
      <c r="AA59" s="35" t="str">
        <f>IF(COUNTIF(AA12:AA49,"K(Z)")=0,"",COUNTIF(AA12:AA49,"K(Z)"))</f>
        <v/>
      </c>
      <c r="AB59" s="33"/>
      <c r="AC59" s="34"/>
      <c r="AD59" s="34"/>
      <c r="AE59" s="34"/>
      <c r="AF59" s="9"/>
      <c r="AG59" s="35" t="str">
        <f>IF(COUNTIF(AG12:AG49,"K(Z)")=0,"",COUNTIF(AG12:AG49,"K(Z)"))</f>
        <v/>
      </c>
      <c r="AH59" s="33"/>
      <c r="AI59" s="34"/>
      <c r="AJ59" s="34"/>
      <c r="AK59" s="34"/>
      <c r="AL59" s="9"/>
      <c r="AM59" s="35" t="str">
        <f>IF(COUNTIF(AM12:AM49,"K(Z)")=0,"",COUNTIF(AM12:AM49,"K(Z)"))</f>
        <v/>
      </c>
      <c r="AN59" s="33"/>
      <c r="AO59" s="34"/>
      <c r="AP59" s="34"/>
      <c r="AQ59" s="34"/>
      <c r="AR59" s="9"/>
      <c r="AS59" s="35">
        <f>IF(COUNTIF(AS12:AS49,"K(Z)")=0,"",COUNTIF(AS12:AS49,"K(Z)"))</f>
        <v>1</v>
      </c>
      <c r="AT59" s="33"/>
      <c r="AU59" s="34"/>
      <c r="AV59" s="34"/>
      <c r="AW59" s="34"/>
      <c r="AX59" s="9"/>
      <c r="AY59" s="35" t="str">
        <f>IF(COUNTIF(AY12:AY49,"K(Z)")=0,"",COUNTIF(AY12:AY49,"K(Z)"))</f>
        <v/>
      </c>
      <c r="AZ59" s="36"/>
      <c r="BA59" s="34"/>
      <c r="BB59" s="34"/>
      <c r="BC59" s="34"/>
      <c r="BD59" s="9"/>
      <c r="BE59" s="95">
        <f t="shared" si="42"/>
        <v>1</v>
      </c>
    </row>
    <row r="60" spans="1:59" s="123" customFormat="1" ht="15.75" customHeight="1">
      <c r="A60" s="179"/>
      <c r="B60" s="108"/>
      <c r="C60" s="180" t="s">
        <v>25</v>
      </c>
      <c r="D60" s="33"/>
      <c r="E60" s="34"/>
      <c r="F60" s="34"/>
      <c r="G60" s="34"/>
      <c r="H60" s="9"/>
      <c r="I60" s="35" t="str">
        <f>IF(COUNTIF(I12:I49,"AV")=0,"",COUNTIF(I12:I49,"AV"))</f>
        <v/>
      </c>
      <c r="J60" s="33"/>
      <c r="K60" s="34"/>
      <c r="L60" s="34"/>
      <c r="M60" s="34"/>
      <c r="N60" s="9"/>
      <c r="O60" s="35" t="str">
        <f>IF(COUNTIF(O12:O49,"AV")=0,"",COUNTIF(O12:O49,"AV"))</f>
        <v/>
      </c>
      <c r="P60" s="33"/>
      <c r="Q60" s="34"/>
      <c r="R60" s="34"/>
      <c r="S60" s="34"/>
      <c r="T60" s="9"/>
      <c r="U60" s="35" t="str">
        <f>IF(COUNTIF(U12:U49,"AV")=0,"",COUNTIF(U12:U49,"AV"))</f>
        <v/>
      </c>
      <c r="V60" s="33"/>
      <c r="W60" s="34"/>
      <c r="X60" s="34"/>
      <c r="Y60" s="34"/>
      <c r="Z60" s="9"/>
      <c r="AA60" s="35" t="str">
        <f>IF(COUNTIF(AA12:AA49,"AV")=0,"",COUNTIF(AA12:AA49,"AV"))</f>
        <v/>
      </c>
      <c r="AB60" s="33"/>
      <c r="AC60" s="34"/>
      <c r="AD60" s="34"/>
      <c r="AE60" s="34"/>
      <c r="AF60" s="9"/>
      <c r="AG60" s="35" t="str">
        <f>IF(COUNTIF(AG12:AG49,"AV")=0,"",COUNTIF(AG12:AG49,"AV"))</f>
        <v/>
      </c>
      <c r="AH60" s="33"/>
      <c r="AI60" s="34"/>
      <c r="AJ60" s="34"/>
      <c r="AK60" s="34"/>
      <c r="AL60" s="9"/>
      <c r="AM60" s="35" t="str">
        <f>IF(COUNTIF(AM12:AM49,"AV")=0,"",COUNTIF(AM12:AM49,"AV"))</f>
        <v/>
      </c>
      <c r="AN60" s="33"/>
      <c r="AO60" s="34"/>
      <c r="AP60" s="34"/>
      <c r="AQ60" s="34"/>
      <c r="AR60" s="9"/>
      <c r="AS60" s="35" t="str">
        <f>IF(COUNTIF(AS12:AS49,"AV")=0,"",COUNTIF(AS12:AS49,"AV"))</f>
        <v/>
      </c>
      <c r="AT60" s="33"/>
      <c r="AU60" s="34"/>
      <c r="AV60" s="34"/>
      <c r="AW60" s="34"/>
      <c r="AX60" s="9"/>
      <c r="AY60" s="35" t="str">
        <f>IF(COUNTIF(AY12:AY49,"AV")=0,"",COUNTIF(AY12:AY49,"AV"))</f>
        <v/>
      </c>
      <c r="AZ60" s="36"/>
      <c r="BA60" s="34"/>
      <c r="BB60" s="34"/>
      <c r="BC60" s="34"/>
      <c r="BD60" s="9"/>
      <c r="BE60" s="95" t="str">
        <f t="shared" si="42"/>
        <v/>
      </c>
    </row>
    <row r="61" spans="1:59" s="123" customFormat="1" ht="15.75" customHeight="1">
      <c r="A61" s="179"/>
      <c r="B61" s="108"/>
      <c r="C61" s="180" t="s">
        <v>72</v>
      </c>
      <c r="D61" s="33"/>
      <c r="E61" s="34"/>
      <c r="F61" s="34"/>
      <c r="G61" s="34"/>
      <c r="H61" s="9"/>
      <c r="I61" s="35" t="str">
        <f>IF(COUNTIF(I12:I49,"KV")=0,"",COUNTIF(I12:I49,"KV"))</f>
        <v/>
      </c>
      <c r="J61" s="33"/>
      <c r="K61" s="34"/>
      <c r="L61" s="34"/>
      <c r="M61" s="34"/>
      <c r="N61" s="9"/>
      <c r="O61" s="35" t="str">
        <f>IF(COUNTIF(O12:O49,"KV")=0,"",COUNTIF(O12:O49,"KV"))</f>
        <v/>
      </c>
      <c r="P61" s="33"/>
      <c r="Q61" s="34"/>
      <c r="R61" s="34"/>
      <c r="S61" s="34"/>
      <c r="T61" s="9"/>
      <c r="U61" s="35" t="str">
        <f>IF(COUNTIF(U12:U49,"KV")=0,"",COUNTIF(U12:U49,"KV"))</f>
        <v/>
      </c>
      <c r="V61" s="33"/>
      <c r="W61" s="34"/>
      <c r="X61" s="34"/>
      <c r="Y61" s="34"/>
      <c r="Z61" s="9"/>
      <c r="AA61" s="35" t="str">
        <f>IF(COUNTIF(AA12:AA49,"KV")=0,"",COUNTIF(AA12:AA49,"KV"))</f>
        <v/>
      </c>
      <c r="AB61" s="33"/>
      <c r="AC61" s="34"/>
      <c r="AD61" s="34"/>
      <c r="AE61" s="34"/>
      <c r="AF61" s="9"/>
      <c r="AG61" s="35" t="str">
        <f>IF(COUNTIF(AG12:AG49,"KV")=0,"",COUNTIF(AG12:AG49,"KV"))</f>
        <v/>
      </c>
      <c r="AH61" s="33"/>
      <c r="AI61" s="34"/>
      <c r="AJ61" s="34"/>
      <c r="AK61" s="34"/>
      <c r="AL61" s="9"/>
      <c r="AM61" s="35" t="str">
        <f>IF(COUNTIF(AM12:AM49,"KV")=0,"",COUNTIF(AM12:AM49,"KV"))</f>
        <v/>
      </c>
      <c r="AN61" s="33"/>
      <c r="AO61" s="34"/>
      <c r="AP61" s="34"/>
      <c r="AQ61" s="34"/>
      <c r="AR61" s="9"/>
      <c r="AS61" s="35" t="str">
        <f>IF(COUNTIF(AS12:AS49,"KV")=0,"",COUNTIF(AS12:AS49,"KV"))</f>
        <v/>
      </c>
      <c r="AT61" s="33"/>
      <c r="AU61" s="34"/>
      <c r="AV61" s="34"/>
      <c r="AW61" s="34"/>
      <c r="AX61" s="9"/>
      <c r="AY61" s="35" t="str">
        <f>IF(COUNTIF(AY12:AY49,"KV")=0,"",COUNTIF(AY12:AY49,"KV"))</f>
        <v/>
      </c>
      <c r="AZ61" s="36"/>
      <c r="BA61" s="34"/>
      <c r="BB61" s="34"/>
      <c r="BC61" s="34"/>
      <c r="BD61" s="9"/>
      <c r="BE61" s="95" t="str">
        <f t="shared" si="42"/>
        <v/>
      </c>
    </row>
    <row r="62" spans="1:59" s="123" customFormat="1" ht="15.75" customHeight="1">
      <c r="A62" s="179"/>
      <c r="B62" s="108"/>
      <c r="C62" s="180" t="s">
        <v>73</v>
      </c>
      <c r="D62" s="41"/>
      <c r="E62" s="42"/>
      <c r="F62" s="42"/>
      <c r="G62" s="42"/>
      <c r="H62" s="19"/>
      <c r="I62" s="35" t="str">
        <f>IF(COUNTIF(I12:I49,"SZG")=0,"",COUNTIF(I12:I49,"SZG"))</f>
        <v/>
      </c>
      <c r="J62" s="41"/>
      <c r="K62" s="42"/>
      <c r="L62" s="42"/>
      <c r="M62" s="42"/>
      <c r="N62" s="19"/>
      <c r="O62" s="35" t="str">
        <f>IF(COUNTIF(O12:O49,"SZG")=0,"",COUNTIF(O12:O49,"SZG"))</f>
        <v/>
      </c>
      <c r="P62" s="41"/>
      <c r="Q62" s="42"/>
      <c r="R62" s="42"/>
      <c r="S62" s="42"/>
      <c r="T62" s="19"/>
      <c r="U62" s="35" t="str">
        <f>IF(COUNTIF(U12:U49,"SZG")=0,"",COUNTIF(U12:U49,"SZG"))</f>
        <v/>
      </c>
      <c r="V62" s="41"/>
      <c r="W62" s="42"/>
      <c r="X62" s="42"/>
      <c r="Y62" s="42"/>
      <c r="Z62" s="19"/>
      <c r="AA62" s="35" t="str">
        <f>IF(COUNTIF(AA12:AA49,"SZG")=0,"",COUNTIF(AA12:AA49,"SZG"))</f>
        <v/>
      </c>
      <c r="AB62" s="41"/>
      <c r="AC62" s="42"/>
      <c r="AD62" s="42"/>
      <c r="AE62" s="42"/>
      <c r="AF62" s="19"/>
      <c r="AG62" s="35" t="str">
        <f>IF(COUNTIF(AG12:AG49,"SZG")=0,"",COUNTIF(AG12:AG49,"SZG"))</f>
        <v/>
      </c>
      <c r="AH62" s="41"/>
      <c r="AI62" s="42"/>
      <c r="AJ62" s="42"/>
      <c r="AK62" s="42"/>
      <c r="AL62" s="19"/>
      <c r="AM62" s="35" t="str">
        <f>IF(COUNTIF(AM12:AM49,"SZG")=0,"",COUNTIF(AM12:AM49,"SZG"))</f>
        <v/>
      </c>
      <c r="AN62" s="41"/>
      <c r="AO62" s="42"/>
      <c r="AP62" s="42"/>
      <c r="AQ62" s="42"/>
      <c r="AR62" s="19"/>
      <c r="AS62" s="35" t="str">
        <f>IF(COUNTIF(AS12:AS49,"SZG")=0,"",COUNTIF(AS12:AS49,"SZG"))</f>
        <v/>
      </c>
      <c r="AT62" s="41"/>
      <c r="AU62" s="42"/>
      <c r="AV62" s="42"/>
      <c r="AW62" s="42"/>
      <c r="AX62" s="19"/>
      <c r="AY62" s="35" t="str">
        <f>IF(COUNTIF(AY12:AY49,"SZG")=0,"",COUNTIF(AY12:AY49,"SZG"))</f>
        <v/>
      </c>
      <c r="AZ62" s="36"/>
      <c r="BA62" s="34"/>
      <c r="BB62" s="34"/>
      <c r="BC62" s="34"/>
      <c r="BD62" s="9"/>
      <c r="BE62" s="95" t="str">
        <f t="shared" si="42"/>
        <v/>
      </c>
    </row>
    <row r="63" spans="1:59" s="123" customFormat="1" ht="15.75" customHeight="1">
      <c r="A63" s="179"/>
      <c r="B63" s="108"/>
      <c r="C63" s="180" t="s">
        <v>74</v>
      </c>
      <c r="D63" s="41"/>
      <c r="E63" s="42"/>
      <c r="F63" s="42"/>
      <c r="G63" s="42"/>
      <c r="H63" s="19"/>
      <c r="I63" s="35" t="str">
        <f>IF(COUNTIF(I12:I49,"ZV")=0,"",COUNTIF(I12:I49,"ZV"))</f>
        <v/>
      </c>
      <c r="J63" s="41"/>
      <c r="K63" s="42"/>
      <c r="L63" s="42"/>
      <c r="M63" s="42"/>
      <c r="N63" s="19"/>
      <c r="O63" s="35" t="str">
        <f>IF(COUNTIF(O12:O49,"ZV")=0,"",COUNTIF(O12:O49,"ZV"))</f>
        <v/>
      </c>
      <c r="P63" s="41"/>
      <c r="Q63" s="42"/>
      <c r="R63" s="42"/>
      <c r="S63" s="42"/>
      <c r="T63" s="19"/>
      <c r="U63" s="35" t="str">
        <f>IF(COUNTIF(U12:U49,"ZV")=0,"",COUNTIF(U12:U49,"ZV"))</f>
        <v/>
      </c>
      <c r="V63" s="41"/>
      <c r="W63" s="42"/>
      <c r="X63" s="42"/>
      <c r="Y63" s="42"/>
      <c r="Z63" s="19"/>
      <c r="AA63" s="35" t="str">
        <f>IF(COUNTIF(AA12:AA49,"ZV")=0,"",COUNTIF(AA12:AA49,"ZV"))</f>
        <v/>
      </c>
      <c r="AB63" s="41"/>
      <c r="AC63" s="42"/>
      <c r="AD63" s="42"/>
      <c r="AE63" s="42"/>
      <c r="AF63" s="19"/>
      <c r="AG63" s="35" t="str">
        <f>IF(COUNTIF(AG12:AG49,"ZV")=0,"",COUNTIF(AG12:AG49,"ZV"))</f>
        <v/>
      </c>
      <c r="AH63" s="41"/>
      <c r="AI63" s="42"/>
      <c r="AJ63" s="42"/>
      <c r="AK63" s="42"/>
      <c r="AL63" s="19"/>
      <c r="AM63" s="35" t="str">
        <f>IF(COUNTIF(AM12:AM49,"ZV")=0,"",COUNTIF(AM12:AM49,"ZV"))</f>
        <v/>
      </c>
      <c r="AN63" s="41"/>
      <c r="AO63" s="42"/>
      <c r="AP63" s="42"/>
      <c r="AQ63" s="42"/>
      <c r="AR63" s="19"/>
      <c r="AS63" s="35" t="str">
        <f>IF(COUNTIF(AS12:AS49,"ZV")=0,"",COUNTIF(AS12:AS49,"ZV"))</f>
        <v/>
      </c>
      <c r="AT63" s="41"/>
      <c r="AU63" s="42"/>
      <c r="AV63" s="42"/>
      <c r="AW63" s="42"/>
      <c r="AX63" s="19"/>
      <c r="AY63" s="35" t="str">
        <f>IF(COUNTIF(AY12:AY49,"ZV")=0,"",COUNTIF(AY12:AY49,"ZV"))</f>
        <v/>
      </c>
      <c r="AZ63" s="36"/>
      <c r="BA63" s="34"/>
      <c r="BB63" s="34"/>
      <c r="BC63" s="34"/>
      <c r="BD63" s="9"/>
      <c r="BE63" s="95" t="str">
        <f t="shared" si="42"/>
        <v/>
      </c>
    </row>
    <row r="64" spans="1:59" s="123" customFormat="1" ht="15.75" customHeight="1" thickBot="1">
      <c r="A64" s="43"/>
      <c r="B64" s="29"/>
      <c r="C64" s="30" t="s">
        <v>26</v>
      </c>
      <c r="D64" s="44"/>
      <c r="E64" s="45"/>
      <c r="F64" s="45"/>
      <c r="G64" s="45"/>
      <c r="H64" s="46"/>
      <c r="I64" s="47" t="str">
        <f>IF(SUM(I52:I63)=0,"",SUM(I52:I63))</f>
        <v/>
      </c>
      <c r="J64" s="44"/>
      <c r="K64" s="45"/>
      <c r="L64" s="45"/>
      <c r="M64" s="45"/>
      <c r="N64" s="46"/>
      <c r="O64" s="47" t="str">
        <f>IF(SUM(O52:O63)=0,"",SUM(O52:O63))</f>
        <v/>
      </c>
      <c r="P64" s="44"/>
      <c r="Q64" s="45"/>
      <c r="R64" s="45"/>
      <c r="S64" s="45"/>
      <c r="T64" s="46"/>
      <c r="U64" s="47" t="str">
        <f>IF(SUM(U52:U63)=0,"",SUM(U52:U63))</f>
        <v/>
      </c>
      <c r="V64" s="44"/>
      <c r="W64" s="45"/>
      <c r="X64" s="45"/>
      <c r="Y64" s="45"/>
      <c r="Z64" s="46"/>
      <c r="AA64" s="47" t="str">
        <f>IF(SUM(AA52:AA63)=0,"",SUM(AA52:AA63))</f>
        <v/>
      </c>
      <c r="AB64" s="44"/>
      <c r="AC64" s="45"/>
      <c r="AD64" s="45"/>
      <c r="AE64" s="45"/>
      <c r="AF64" s="46"/>
      <c r="AG64" s="47">
        <f>IF(SUM(AG52:AG63)=0,"",SUM(AG52:AG63))</f>
        <v>5</v>
      </c>
      <c r="AH64" s="44"/>
      <c r="AI64" s="45"/>
      <c r="AJ64" s="45"/>
      <c r="AK64" s="45"/>
      <c r="AL64" s="46"/>
      <c r="AM64" s="47">
        <f>IF(SUM(AM52:AM63)=0,"",SUM(AM52:AM63))</f>
        <v>6</v>
      </c>
      <c r="AN64" s="44"/>
      <c r="AO64" s="45"/>
      <c r="AP64" s="45"/>
      <c r="AQ64" s="45"/>
      <c r="AR64" s="46"/>
      <c r="AS64" s="47">
        <f>IF(SUM(AS52:AS63)=0,"",SUM(AS52:AS63))</f>
        <v>3</v>
      </c>
      <c r="AT64" s="44"/>
      <c r="AU64" s="45"/>
      <c r="AV64" s="45"/>
      <c r="AW64" s="45"/>
      <c r="AX64" s="46"/>
      <c r="AY64" s="47">
        <f>IF(SUM(AY52:AY63)=0,"",SUM(AY52:AY63))</f>
        <v>5</v>
      </c>
      <c r="AZ64" s="48"/>
      <c r="BA64" s="45"/>
      <c r="BB64" s="45"/>
      <c r="BC64" s="45"/>
      <c r="BD64" s="46"/>
      <c r="BE64" s="95">
        <f t="shared" si="42"/>
        <v>19</v>
      </c>
    </row>
    <row r="65" spans="1:3" s="123" customFormat="1" ht="15.75" customHeight="1" thickTop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83"/>
      <c r="C128" s="183"/>
    </row>
    <row r="129" spans="1:57" s="123" customFormat="1" ht="15.75" customHeight="1">
      <c r="A129" s="182"/>
      <c r="B129" s="183"/>
      <c r="C129" s="183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s="123" customFormat="1" ht="15.75" customHeight="1">
      <c r="A135" s="182"/>
      <c r="B135" s="121"/>
      <c r="C135" s="121"/>
    </row>
    <row r="136" spans="1:57" s="123" customFormat="1" ht="15.75" customHeight="1">
      <c r="A136" s="182"/>
      <c r="B136" s="121"/>
      <c r="C136" s="121"/>
    </row>
    <row r="137" spans="1:57" ht="15.75" customHeight="1">
      <c r="A137" s="182"/>
      <c r="B137" s="121"/>
      <c r="C137" s="121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</row>
    <row r="138" spans="1:57" ht="15.75" customHeight="1">
      <c r="A138" s="182"/>
      <c r="B138" s="121"/>
      <c r="C138" s="121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 ht="15.75" customHeight="1">
      <c r="A169" s="184"/>
      <c r="B169" s="119"/>
      <c r="C169" s="119"/>
    </row>
    <row r="170" spans="1:3" ht="15.75" customHeight="1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  <row r="234" spans="1:3">
      <c r="A234" s="184"/>
      <c r="B234" s="119"/>
      <c r="C234" s="119"/>
    </row>
    <row r="235" spans="1:3">
      <c r="A235" s="184"/>
      <c r="B235" s="119"/>
      <c r="C235" s="119"/>
    </row>
  </sheetData>
  <sheetProtection selectLockedCells="1"/>
  <protectedRanges>
    <protectedRange sqref="C51" name="Tartomány4"/>
    <protectedRange sqref="C63:C64" name="Tartomány4_1"/>
  </protectedRanges>
  <mergeCells count="65"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N7:AS7"/>
    <mergeCell ref="AT7:AY7"/>
    <mergeCell ref="BE8:BE9"/>
    <mergeCell ref="P8:Q8"/>
    <mergeCell ref="AH8:AI8"/>
    <mergeCell ref="D7:I7"/>
    <mergeCell ref="A2:BE2"/>
    <mergeCell ref="A4:BE4"/>
    <mergeCell ref="A5:BE5"/>
    <mergeCell ref="A3:BE3"/>
    <mergeCell ref="P7:U7"/>
    <mergeCell ref="V7:AA7"/>
    <mergeCell ref="AZ40:BE40"/>
    <mergeCell ref="AZ46:BE46"/>
    <mergeCell ref="AX8:AX9"/>
    <mergeCell ref="AY8:AY9"/>
    <mergeCell ref="AB40:AY40"/>
    <mergeCell ref="AB46:AY46"/>
    <mergeCell ref="AJ8:AK8"/>
    <mergeCell ref="AL8:AL9"/>
    <mergeCell ref="AM8:AM9"/>
    <mergeCell ref="AZ8:BA8"/>
    <mergeCell ref="AB8:AC8"/>
    <mergeCell ref="A51:AA51"/>
    <mergeCell ref="BF6:BF9"/>
    <mergeCell ref="A50:AA50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40:AA40"/>
    <mergeCell ref="D46:AA46"/>
    <mergeCell ref="BB8:BC8"/>
    <mergeCell ref="BD8:BD9"/>
    <mergeCell ref="BG6:BG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Z6:BE7"/>
    <mergeCell ref="J7:O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5"/>
  <sheetViews>
    <sheetView zoomScale="80" zoomScaleNormal="80" workbookViewId="0">
      <pane xSplit="4" ySplit="10" topLeftCell="L11" activePane="bottomRight" state="frozen"/>
      <selection pane="topRight" activeCell="E1" sqref="E1"/>
      <selection pane="bottomLeft" activeCell="A11" sqref="A11"/>
      <selection pane="bottomRight" activeCell="A12" sqref="A1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185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187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77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498" t="s">
        <v>4</v>
      </c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0"/>
      <c r="AY6" s="550"/>
      <c r="AZ6" s="508" t="s">
        <v>5</v>
      </c>
      <c r="BA6" s="544"/>
      <c r="BB6" s="544"/>
      <c r="BC6" s="544"/>
      <c r="BD6" s="544"/>
      <c r="BE6" s="545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46"/>
      <c r="BA7" s="547"/>
      <c r="BB7" s="547"/>
      <c r="BC7" s="547"/>
      <c r="BD7" s="547"/>
      <c r="BE7" s="548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39"/>
      <c r="F8" s="500" t="s">
        <v>13</v>
      </c>
      <c r="G8" s="539"/>
      <c r="H8" s="502" t="s">
        <v>14</v>
      </c>
      <c r="I8" s="504" t="s">
        <v>39</v>
      </c>
      <c r="J8" s="507" t="s">
        <v>12</v>
      </c>
      <c r="K8" s="539"/>
      <c r="L8" s="500" t="s">
        <v>13</v>
      </c>
      <c r="M8" s="539"/>
      <c r="N8" s="502" t="s">
        <v>14</v>
      </c>
      <c r="O8" s="524" t="s">
        <v>39</v>
      </c>
      <c r="P8" s="506" t="s">
        <v>12</v>
      </c>
      <c r="Q8" s="539"/>
      <c r="R8" s="500" t="s">
        <v>13</v>
      </c>
      <c r="S8" s="539"/>
      <c r="T8" s="502" t="s">
        <v>14</v>
      </c>
      <c r="U8" s="504" t="s">
        <v>39</v>
      </c>
      <c r="V8" s="507" t="s">
        <v>12</v>
      </c>
      <c r="W8" s="539"/>
      <c r="X8" s="500" t="s">
        <v>13</v>
      </c>
      <c r="Y8" s="539"/>
      <c r="Z8" s="502" t="s">
        <v>14</v>
      </c>
      <c r="AA8" s="522" t="s">
        <v>39</v>
      </c>
      <c r="AB8" s="506" t="s">
        <v>12</v>
      </c>
      <c r="AC8" s="539"/>
      <c r="AD8" s="500" t="s">
        <v>13</v>
      </c>
      <c r="AE8" s="539"/>
      <c r="AF8" s="502" t="s">
        <v>14</v>
      </c>
      <c r="AG8" s="504" t="s">
        <v>39</v>
      </c>
      <c r="AH8" s="507" t="s">
        <v>12</v>
      </c>
      <c r="AI8" s="539"/>
      <c r="AJ8" s="500" t="s">
        <v>13</v>
      </c>
      <c r="AK8" s="539"/>
      <c r="AL8" s="502" t="s">
        <v>14</v>
      </c>
      <c r="AM8" s="524" t="s">
        <v>39</v>
      </c>
      <c r="AN8" s="506" t="s">
        <v>12</v>
      </c>
      <c r="AO8" s="539"/>
      <c r="AP8" s="500" t="s">
        <v>13</v>
      </c>
      <c r="AQ8" s="539"/>
      <c r="AR8" s="502" t="s">
        <v>14</v>
      </c>
      <c r="AS8" s="504" t="s">
        <v>39</v>
      </c>
      <c r="AT8" s="507" t="s">
        <v>12</v>
      </c>
      <c r="AU8" s="539"/>
      <c r="AV8" s="500" t="s">
        <v>13</v>
      </c>
      <c r="AW8" s="539"/>
      <c r="AX8" s="502" t="s">
        <v>14</v>
      </c>
      <c r="AY8" s="522" t="s">
        <v>39</v>
      </c>
      <c r="AZ8" s="507" t="s">
        <v>12</v>
      </c>
      <c r="BA8" s="539"/>
      <c r="BB8" s="500" t="s">
        <v>13</v>
      </c>
      <c r="BC8" s="539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549"/>
      <c r="D9" s="124" t="s">
        <v>40</v>
      </c>
      <c r="E9" s="125" t="s">
        <v>41</v>
      </c>
      <c r="F9" s="126" t="s">
        <v>40</v>
      </c>
      <c r="G9" s="125" t="s">
        <v>41</v>
      </c>
      <c r="H9" s="540"/>
      <c r="I9" s="541"/>
      <c r="J9" s="127" t="s">
        <v>40</v>
      </c>
      <c r="K9" s="125" t="s">
        <v>41</v>
      </c>
      <c r="L9" s="126" t="s">
        <v>40</v>
      </c>
      <c r="M9" s="125" t="s">
        <v>41</v>
      </c>
      <c r="N9" s="540"/>
      <c r="O9" s="543"/>
      <c r="P9" s="124" t="s">
        <v>40</v>
      </c>
      <c r="Q9" s="125" t="s">
        <v>41</v>
      </c>
      <c r="R9" s="126" t="s">
        <v>40</v>
      </c>
      <c r="S9" s="125" t="s">
        <v>41</v>
      </c>
      <c r="T9" s="540"/>
      <c r="U9" s="541"/>
      <c r="V9" s="127" t="s">
        <v>40</v>
      </c>
      <c r="W9" s="125" t="s">
        <v>41</v>
      </c>
      <c r="X9" s="126" t="s">
        <v>40</v>
      </c>
      <c r="Y9" s="125" t="s">
        <v>41</v>
      </c>
      <c r="Z9" s="540"/>
      <c r="AA9" s="542"/>
      <c r="AB9" s="124" t="s">
        <v>40</v>
      </c>
      <c r="AC9" s="125" t="s">
        <v>41</v>
      </c>
      <c r="AD9" s="126" t="s">
        <v>40</v>
      </c>
      <c r="AE9" s="125" t="s">
        <v>41</v>
      </c>
      <c r="AF9" s="540"/>
      <c r="AG9" s="541"/>
      <c r="AH9" s="127" t="s">
        <v>40</v>
      </c>
      <c r="AI9" s="125" t="s">
        <v>41</v>
      </c>
      <c r="AJ9" s="126" t="s">
        <v>40</v>
      </c>
      <c r="AK9" s="125" t="s">
        <v>41</v>
      </c>
      <c r="AL9" s="540"/>
      <c r="AM9" s="543"/>
      <c r="AN9" s="124" t="s">
        <v>40</v>
      </c>
      <c r="AO9" s="125" t="s">
        <v>41</v>
      </c>
      <c r="AP9" s="126" t="s">
        <v>40</v>
      </c>
      <c r="AQ9" s="125" t="s">
        <v>41</v>
      </c>
      <c r="AR9" s="540"/>
      <c r="AS9" s="541"/>
      <c r="AT9" s="127" t="s">
        <v>40</v>
      </c>
      <c r="AU9" s="125" t="s">
        <v>41</v>
      </c>
      <c r="AV9" s="126" t="s">
        <v>40</v>
      </c>
      <c r="AW9" s="125" t="s">
        <v>41</v>
      </c>
      <c r="AX9" s="540"/>
      <c r="AY9" s="542"/>
      <c r="AZ9" s="127" t="s">
        <v>40</v>
      </c>
      <c r="BA9" s="125" t="s">
        <v>42</v>
      </c>
      <c r="BB9" s="126" t="s">
        <v>40</v>
      </c>
      <c r="BC9" s="125" t="s">
        <v>42</v>
      </c>
      <c r="BD9" s="540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SUM(SZAK!D83)</f>
        <v>0</v>
      </c>
      <c r="E10" s="131">
        <f>SUM(SZAK!E83)</f>
        <v>0</v>
      </c>
      <c r="F10" s="131">
        <f>SUM(SZAK!F83)</f>
        <v>30</v>
      </c>
      <c r="G10" s="131">
        <f>SUM(SZAK!G83)</f>
        <v>600</v>
      </c>
      <c r="H10" s="131">
        <f>SUM(SZAK!H83)</f>
        <v>27</v>
      </c>
      <c r="I10" s="131" t="s">
        <v>17</v>
      </c>
      <c r="J10" s="131">
        <f>SUM(SZAK!J83)</f>
        <v>19</v>
      </c>
      <c r="K10" s="131">
        <f>SUM(SZAK!K83)</f>
        <v>238</v>
      </c>
      <c r="L10" s="131">
        <f>SUM(SZAK!L83)</f>
        <v>15</v>
      </c>
      <c r="M10" s="131">
        <f>SUM(SZAK!M83)</f>
        <v>210</v>
      </c>
      <c r="N10" s="131">
        <f>SUM(SZAK!N83)</f>
        <v>30</v>
      </c>
      <c r="O10" s="131" t="s">
        <v>17</v>
      </c>
      <c r="P10" s="131">
        <f>SUM(SZAK!P83)</f>
        <v>13</v>
      </c>
      <c r="Q10" s="131">
        <f>SUM(SZAK!Q83)</f>
        <v>182</v>
      </c>
      <c r="R10" s="131">
        <f>SUM(SZAK!R83)</f>
        <v>21</v>
      </c>
      <c r="S10" s="131">
        <f>SUM(SZAK!S83)</f>
        <v>334</v>
      </c>
      <c r="T10" s="131">
        <f>SUM(SZAK!T83)</f>
        <v>30</v>
      </c>
      <c r="U10" s="131" t="s">
        <v>17</v>
      </c>
      <c r="V10" s="131">
        <f>SUM(SZAK!V83)</f>
        <v>14</v>
      </c>
      <c r="W10" s="131">
        <f>SUM(SZAK!W83)</f>
        <v>196</v>
      </c>
      <c r="X10" s="131">
        <f>SUM(SZAK!X83)</f>
        <v>19</v>
      </c>
      <c r="Y10" s="131">
        <f>SUM(SZAK!Y83)</f>
        <v>266</v>
      </c>
      <c r="Z10" s="131">
        <f>SUM(SZAK!Z83)</f>
        <v>32</v>
      </c>
      <c r="AA10" s="131" t="s">
        <v>17</v>
      </c>
      <c r="AB10" s="131">
        <f>SUM(SZAK!AB83)</f>
        <v>4</v>
      </c>
      <c r="AC10" s="131">
        <f>SUM(SZAK!AC83)</f>
        <v>56</v>
      </c>
      <c r="AD10" s="131">
        <f>SUM(SZAK!AD83)</f>
        <v>9</v>
      </c>
      <c r="AE10" s="131">
        <f>SUM(SZAK!AE83)</f>
        <v>126</v>
      </c>
      <c r="AF10" s="131">
        <f>SUM(SZAK!AF83)</f>
        <v>13</v>
      </c>
      <c r="AG10" s="131" t="s">
        <v>17</v>
      </c>
      <c r="AH10" s="131">
        <f>SUM(SZAK!AH83)</f>
        <v>2</v>
      </c>
      <c r="AI10" s="131">
        <f>SUM(SZAK!AI83)</f>
        <v>28</v>
      </c>
      <c r="AJ10" s="131">
        <f>SUM(SZAK!AJ83)</f>
        <v>6</v>
      </c>
      <c r="AK10" s="131">
        <f>SUM(SZAK!AK83)</f>
        <v>84</v>
      </c>
      <c r="AL10" s="131">
        <f>SUM(SZAK!AL83)</f>
        <v>8</v>
      </c>
      <c r="AM10" s="131" t="s">
        <v>17</v>
      </c>
      <c r="AN10" s="131">
        <f>SUM(SZAK!AN83)</f>
        <v>2</v>
      </c>
      <c r="AO10" s="131">
        <f>SUM(SZAK!AO83)</f>
        <v>0</v>
      </c>
      <c r="AP10" s="131">
        <f>SUM(SZAK!AP83)</f>
        <v>6</v>
      </c>
      <c r="AQ10" s="131">
        <f>SUM(SZAK!AQ83)</f>
        <v>56</v>
      </c>
      <c r="AR10" s="131">
        <f>SUM(SZAK!AR83)</f>
        <v>8</v>
      </c>
      <c r="AS10" s="131" t="s">
        <v>17</v>
      </c>
      <c r="AT10" s="131">
        <f>SUM(SZAK!AT83)</f>
        <v>3</v>
      </c>
      <c r="AU10" s="131">
        <f>SUM(SZAK!AU83)</f>
        <v>42</v>
      </c>
      <c r="AV10" s="131">
        <f>SUM(SZAK!AV83)</f>
        <v>13</v>
      </c>
      <c r="AW10" s="131">
        <f>SUM(SZAK!AW83)</f>
        <v>190</v>
      </c>
      <c r="AX10" s="131">
        <f>SUM(SZAK!AX83)</f>
        <v>16</v>
      </c>
      <c r="AY10" s="131" t="s">
        <v>17</v>
      </c>
      <c r="AZ10" s="131">
        <f>SUM(SZAK!AZ83)</f>
        <v>57</v>
      </c>
      <c r="BA10" s="131">
        <f>SUM(SZAK!BA83)</f>
        <v>798</v>
      </c>
      <c r="BB10" s="131">
        <f>SUM(SZAK!BB83)</f>
        <v>111</v>
      </c>
      <c r="BC10" s="131">
        <f>SUM(SZAK!BC83)</f>
        <v>1666</v>
      </c>
      <c r="BD10" s="131">
        <f>SUM(SZAK!BD83)</f>
        <v>164</v>
      </c>
      <c r="BE10" s="131">
        <f>SUM(SZAK!BE83)</f>
        <v>176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398" customFormat="1" ht="15.75" customHeight="1">
      <c r="A12" s="418" t="s">
        <v>634</v>
      </c>
      <c r="B12" s="390" t="s">
        <v>34</v>
      </c>
      <c r="C12" s="285" t="s">
        <v>599</v>
      </c>
      <c r="D12" s="360"/>
      <c r="E12" s="361" t="str">
        <f t="shared" ref="E12:E37" si="0">IF(D12*14=0,"",D12*14)</f>
        <v/>
      </c>
      <c r="F12" s="360"/>
      <c r="G12" s="361" t="str">
        <f t="shared" ref="G12:G37" si="1">IF(F12*14=0,"",F12*14)</f>
        <v/>
      </c>
      <c r="H12" s="360"/>
      <c r="I12" s="362"/>
      <c r="J12" s="391"/>
      <c r="K12" s="361" t="str">
        <f t="shared" ref="K12:K37" si="2">IF(J12*14=0,"",J12*14)</f>
        <v/>
      </c>
      <c r="L12" s="360"/>
      <c r="M12" s="361" t="str">
        <f t="shared" ref="M12:M37" si="3">IF(L12*14=0,"",L12*14)</f>
        <v/>
      </c>
      <c r="N12" s="360"/>
      <c r="O12" s="385"/>
      <c r="P12" s="360"/>
      <c r="Q12" s="361" t="str">
        <f t="shared" ref="Q12:Q37" si="4">IF(P12*14=0,"",P12*14)</f>
        <v/>
      </c>
      <c r="R12" s="360"/>
      <c r="S12" s="361" t="str">
        <f t="shared" ref="S12:S37" si="5">IF(R12*14=0,"",R12*14)</f>
        <v/>
      </c>
      <c r="T12" s="360"/>
      <c r="U12" s="362"/>
      <c r="V12" s="391"/>
      <c r="W12" s="361" t="str">
        <f t="shared" ref="W12:W37" si="6">IF(V12*14=0,"",V12*14)</f>
        <v/>
      </c>
      <c r="X12" s="360"/>
      <c r="Y12" s="361" t="str">
        <f t="shared" ref="Y12:Y37" si="7">IF(X12*14=0,"",X12*14)</f>
        <v/>
      </c>
      <c r="Z12" s="360"/>
      <c r="AA12" s="385"/>
      <c r="AB12" s="360">
        <v>4</v>
      </c>
      <c r="AC12" s="361">
        <v>42</v>
      </c>
      <c r="AD12" s="360">
        <v>2</v>
      </c>
      <c r="AE12" s="361">
        <f>IF(AD12*14=0,"",AD12*14)</f>
        <v>28</v>
      </c>
      <c r="AF12" s="383">
        <v>4</v>
      </c>
      <c r="AG12" s="362" t="s">
        <v>84</v>
      </c>
      <c r="AH12" s="391"/>
      <c r="AI12" s="361" t="str">
        <f t="shared" ref="AI12:AI37" si="8">IF(AH12*14=0,"",AH12*14)</f>
        <v/>
      </c>
      <c r="AJ12" s="360"/>
      <c r="AK12" s="361" t="str">
        <f t="shared" ref="AK12:AK37" si="9">IF(AJ12*14=0,"",AJ12*14)</f>
        <v/>
      </c>
      <c r="AL12" s="360"/>
      <c r="AM12" s="385"/>
      <c r="AN12" s="391"/>
      <c r="AO12" s="361" t="str">
        <f t="shared" ref="AO12:AO37" si="10">IF(AN12*14=0,"",AN12*14)</f>
        <v/>
      </c>
      <c r="AP12" s="392"/>
      <c r="AQ12" s="361" t="str">
        <f t="shared" ref="AQ12:AQ37" si="11">IF(AP12*14=0,"",AP12*14)</f>
        <v/>
      </c>
      <c r="AR12" s="392"/>
      <c r="AS12" s="393"/>
      <c r="AT12" s="360"/>
      <c r="AU12" s="361" t="str">
        <f t="shared" ref="AU12:AU37" si="12">IF(AT12*14=0,"",AT12*14)</f>
        <v/>
      </c>
      <c r="AV12" s="360"/>
      <c r="AW12" s="361" t="str">
        <f t="shared" ref="AW12:AW37" si="13">IF(AV12*14=0,"",AV12*14)</f>
        <v/>
      </c>
      <c r="AX12" s="360"/>
      <c r="AY12" s="360"/>
      <c r="AZ12" s="394">
        <f t="shared" ref="AZ12:AZ37" si="14">IF(D12+J12+P12+V12+AB12+AH12+AN12+AT12=0,"",D12+J12+P12+V12+AB12+AH12+AN12+AT12)</f>
        <v>4</v>
      </c>
      <c r="BA12" s="361">
        <f t="shared" ref="BA12:BA37" si="15">IF((D12+J12+P12+V12+AB12+AH12+AN12+AT12)*14=0,"",(D12+J12+P12+V12+AB12+AH12+AN12+AT12)*14)</f>
        <v>56</v>
      </c>
      <c r="BB12" s="395">
        <f t="shared" ref="BB12:BB37" si="16">IF(F12+L12+R12+X12+AD12+AJ12+AP12+AV12=0,"",F12+L12+R12+X12+AD12+AJ12+AP12+AV12)</f>
        <v>2</v>
      </c>
      <c r="BC12" s="361">
        <f t="shared" ref="BC12:BC37" si="17">IF((L12+F12+R12+X12+AD12+AJ12+AP12+AV12)*14=0,"",(L12+F12+R12+X12+AD12+AJ12+AP12+AV12)*14)</f>
        <v>28</v>
      </c>
      <c r="BD12" s="395">
        <f>IF(N12+H12+T12+Z12+AF12+AL12+AR12+AX12=0,"",N12+H12+T12+Z12+AF12+AL12+AR12+AX12)</f>
        <v>4</v>
      </c>
      <c r="BE12" s="396">
        <f t="shared" ref="BE12:BE37" si="18">IF(D12+F12+L12+J12+P12+R12+V12+X12+AB12+AD12+AH12+AJ12+AN12+AP12+AT12+AV12=0,"",D12+F12+L12+J12+P12+R12+V12+X12+AB12+AD12+AH12+AJ12+AN12+AP12+AT12+AV12)</f>
        <v>6</v>
      </c>
      <c r="BF12" s="397" t="s">
        <v>314</v>
      </c>
      <c r="BG12" s="404" t="s">
        <v>448</v>
      </c>
    </row>
    <row r="13" spans="1:59" s="398" customFormat="1" ht="15.75" customHeight="1">
      <c r="A13" s="403" t="s">
        <v>598</v>
      </c>
      <c r="B13" s="390" t="s">
        <v>34</v>
      </c>
      <c r="C13" s="285" t="s">
        <v>600</v>
      </c>
      <c r="D13" s="360"/>
      <c r="E13" s="361" t="str">
        <f t="shared" ref="E13" si="19">IF(D13*14=0,"",D13*14)</f>
        <v/>
      </c>
      <c r="F13" s="360"/>
      <c r="G13" s="361" t="str">
        <f t="shared" ref="G13" si="20">IF(F13*14=0,"",F13*14)</f>
        <v/>
      </c>
      <c r="H13" s="360"/>
      <c r="I13" s="362"/>
      <c r="J13" s="391"/>
      <c r="K13" s="361" t="str">
        <f t="shared" ref="K13" si="21">IF(J13*14=0,"",J13*14)</f>
        <v/>
      </c>
      <c r="L13" s="360"/>
      <c r="M13" s="361" t="str">
        <f t="shared" ref="M13" si="22">IF(L13*14=0,"",L13*14)</f>
        <v/>
      </c>
      <c r="N13" s="360"/>
      <c r="O13" s="385"/>
      <c r="P13" s="360"/>
      <c r="Q13" s="361" t="str">
        <f t="shared" ref="Q13" si="23">IF(P13*14=0,"",P13*14)</f>
        <v/>
      </c>
      <c r="R13" s="360"/>
      <c r="S13" s="361" t="str">
        <f t="shared" ref="S13" si="24">IF(R13*14=0,"",R13*14)</f>
        <v/>
      </c>
      <c r="T13" s="360"/>
      <c r="U13" s="362"/>
      <c r="V13" s="391"/>
      <c r="W13" s="361" t="str">
        <f t="shared" ref="W13" si="25">IF(V13*14=0,"",V13*14)</f>
        <v/>
      </c>
      <c r="X13" s="360"/>
      <c r="Y13" s="361" t="str">
        <f t="shared" ref="Y13" si="26">IF(X13*14=0,"",X13*14)</f>
        <v/>
      </c>
      <c r="Z13" s="360"/>
      <c r="AA13" s="385"/>
      <c r="AB13" s="360">
        <v>2</v>
      </c>
      <c r="AC13" s="361">
        <f>IF(AB13*14=0,"",AB13*14)</f>
        <v>28</v>
      </c>
      <c r="AD13" s="360">
        <v>1</v>
      </c>
      <c r="AE13" s="361">
        <v>14</v>
      </c>
      <c r="AF13" s="360">
        <v>3</v>
      </c>
      <c r="AG13" s="362" t="s">
        <v>84</v>
      </c>
      <c r="AH13" s="391"/>
      <c r="AI13" s="361" t="str">
        <f t="shared" ref="AI13" si="27">IF(AH13*14=0,"",AH13*14)</f>
        <v/>
      </c>
      <c r="AJ13" s="360"/>
      <c r="AK13" s="361" t="str">
        <f t="shared" ref="AK13" si="28">IF(AJ13*14=0,"",AJ13*14)</f>
        <v/>
      </c>
      <c r="AL13" s="360"/>
      <c r="AM13" s="385"/>
      <c r="AN13" s="391"/>
      <c r="AO13" s="361" t="str">
        <f t="shared" ref="AO13" si="29">IF(AN13*14=0,"",AN13*14)</f>
        <v/>
      </c>
      <c r="AP13" s="392"/>
      <c r="AQ13" s="361" t="str">
        <f t="shared" ref="AQ13" si="30">IF(AP13*14=0,"",AP13*14)</f>
        <v/>
      </c>
      <c r="AR13" s="392"/>
      <c r="AS13" s="393"/>
      <c r="AT13" s="360"/>
      <c r="AU13" s="361" t="str">
        <f t="shared" ref="AU13" si="31">IF(AT13*14=0,"",AT13*14)</f>
        <v/>
      </c>
      <c r="AV13" s="360"/>
      <c r="AW13" s="361" t="str">
        <f t="shared" ref="AW13" si="32">IF(AV13*14=0,"",AV13*14)</f>
        <v/>
      </c>
      <c r="AX13" s="360"/>
      <c r="AY13" s="360"/>
      <c r="AZ13" s="394">
        <f t="shared" ref="AZ13" si="33">IF(D13+J13+P13+V13+AB13+AH13+AN13+AT13=0,"",D13+J13+P13+V13+AB13+AH13+AN13+AT13)</f>
        <v>2</v>
      </c>
      <c r="BA13" s="361">
        <f t="shared" ref="BA13" si="34">IF((D13+J13+P13+V13+AB13+AH13+AN13+AT13)*14=0,"",(D13+J13+P13+V13+AB13+AH13+AN13+AT13)*14)</f>
        <v>28</v>
      </c>
      <c r="BB13" s="395">
        <f t="shared" ref="BB13" si="35">IF(F13+L13+R13+X13+AD13+AJ13+AP13+AV13=0,"",F13+L13+R13+X13+AD13+AJ13+AP13+AV13)</f>
        <v>1</v>
      </c>
      <c r="BC13" s="361">
        <f t="shared" ref="BC13" si="36">IF((L13+F13+R13+X13+AD13+AJ13+AP13+AV13)*14=0,"",(L13+F13+R13+X13+AD13+AJ13+AP13+AV13)*14)</f>
        <v>14</v>
      </c>
      <c r="BD13" s="395">
        <f>IF(N13+H13+T13+Z13+AF13+AL13+AR13+AX13=0,"",N13+H13+T13+Z13+AF13+AL13+AR13+AX13)</f>
        <v>3</v>
      </c>
      <c r="BE13" s="396">
        <f t="shared" ref="BE13" si="37">IF(D13+F13+L13+J13+P13+R13+V13+X13+AB13+AD13+AH13+AJ13+AN13+AP13+AT13+AV13=0,"",D13+F13+L13+J13+P13+R13+V13+X13+AB13+AD13+AH13+AJ13+AN13+AP13+AT13+AV13)</f>
        <v>3</v>
      </c>
      <c r="BF13" s="397" t="s">
        <v>314</v>
      </c>
      <c r="BG13" s="404" t="s">
        <v>448</v>
      </c>
    </row>
    <row r="14" spans="1:59" ht="15.75" customHeight="1">
      <c r="A14" s="286" t="s">
        <v>367</v>
      </c>
      <c r="B14" s="54" t="s">
        <v>34</v>
      </c>
      <c r="C14" s="252" t="s">
        <v>534</v>
      </c>
      <c r="D14" s="113"/>
      <c r="E14" s="6" t="str">
        <f t="shared" ref="E14" si="38">IF(D14*14=0,"",D14*14)</f>
        <v/>
      </c>
      <c r="F14" s="113"/>
      <c r="G14" s="6" t="str">
        <f t="shared" ref="G14" si="39">IF(F14*14=0,"",F14*14)</f>
        <v/>
      </c>
      <c r="H14" s="113"/>
      <c r="I14" s="114"/>
      <c r="J14" s="60"/>
      <c r="K14" s="6" t="str">
        <f t="shared" ref="K14" si="40">IF(J14*14=0,"",J14*14)</f>
        <v/>
      </c>
      <c r="L14" s="59"/>
      <c r="M14" s="6" t="str">
        <f t="shared" ref="M14" si="41">IF(L14*14=0,"",L14*14)</f>
        <v/>
      </c>
      <c r="N14" s="59"/>
      <c r="O14" s="63"/>
      <c r="P14" s="59"/>
      <c r="Q14" s="6" t="str">
        <f t="shared" ref="Q14" si="42">IF(P14*14=0,"",P14*14)</f>
        <v/>
      </c>
      <c r="R14" s="59"/>
      <c r="S14" s="6" t="str">
        <f t="shared" ref="S14" si="43">IF(R14*14=0,"",R14*14)</f>
        <v/>
      </c>
      <c r="T14" s="59"/>
      <c r="U14" s="62"/>
      <c r="V14" s="60"/>
      <c r="W14" s="6" t="str">
        <f t="shared" ref="W14" si="44">IF(V14*14=0,"",V14*14)</f>
        <v/>
      </c>
      <c r="X14" s="59"/>
      <c r="Y14" s="6" t="str">
        <f t="shared" ref="Y14" si="45">IF(X14*14=0,"",X14*14)</f>
        <v/>
      </c>
      <c r="Z14" s="59"/>
      <c r="AA14" s="63"/>
      <c r="AB14" s="59">
        <v>2</v>
      </c>
      <c r="AC14" s="6">
        <f t="shared" ref="AC14" si="46">IF(AB14*14=0,"",AB14*14)</f>
        <v>28</v>
      </c>
      <c r="AD14" s="59">
        <v>3</v>
      </c>
      <c r="AE14" s="6">
        <f t="shared" ref="AE14" si="47">IF(AD14*14=0,"",AD14*14)</f>
        <v>42</v>
      </c>
      <c r="AF14" s="59">
        <v>5</v>
      </c>
      <c r="AG14" s="62" t="s">
        <v>104</v>
      </c>
      <c r="AH14" s="60"/>
      <c r="AI14" s="6" t="str">
        <f t="shared" ref="AI14" si="48">IF(AH14*14=0,"",AH14*14)</f>
        <v/>
      </c>
      <c r="AJ14" s="59"/>
      <c r="AK14" s="6" t="str">
        <f t="shared" ref="AK14" si="49">IF(AJ14*14=0,"",AJ14*14)</f>
        <v/>
      </c>
      <c r="AL14" s="59"/>
      <c r="AM14" s="63"/>
      <c r="AN14" s="60"/>
      <c r="AO14" s="6" t="str">
        <f t="shared" ref="AO14" si="50">IF(AN14*14=0,"",AN14*14)</f>
        <v/>
      </c>
      <c r="AP14" s="61"/>
      <c r="AQ14" s="6" t="str">
        <f t="shared" ref="AQ14" si="51">IF(AP14*14=0,"",AP14*14)</f>
        <v/>
      </c>
      <c r="AR14" s="61"/>
      <c r="AS14" s="64"/>
      <c r="AT14" s="59"/>
      <c r="AU14" s="6" t="str">
        <f t="shared" ref="AU14" si="52">IF(AT14*14=0,"",AT14*14)</f>
        <v/>
      </c>
      <c r="AV14" s="59"/>
      <c r="AW14" s="6" t="str">
        <f t="shared" ref="AW14" si="53">IF(AV14*14=0,"",AV14*14)</f>
        <v/>
      </c>
      <c r="AX14" s="59"/>
      <c r="AY14" s="59"/>
      <c r="AZ14" s="8">
        <f t="shared" ref="AZ14" si="54">IF(D14+J14+P14+V14+AB14+AH14+AN14+AT14=0,"",D14+J14+P14+V14+AB14+AH14+AN14+AT14)</f>
        <v>2</v>
      </c>
      <c r="BA14" s="6">
        <f t="shared" ref="BA14" si="55">IF((D14+J14+P14+V14+AB14+AH14+AN14+AT14)*14=0,"",(D14+J14+P14+V14+AB14+AH14+AN14+AT14)*14)</f>
        <v>28</v>
      </c>
      <c r="BB14" s="9">
        <f t="shared" ref="BB14" si="56">IF(F14+L14+R14+X14+AD14+AJ14+AP14+AV14=0,"",F14+L14+R14+X14+AD14+AJ14+AP14+AV14)</f>
        <v>3</v>
      </c>
      <c r="BC14" s="6">
        <f t="shared" ref="BC14" si="57">IF((L14+F14+R14+X14+AD14+AJ14+AP14+AV14)*14=0,"",(L14+F14+R14+X14+AD14+AJ14+AP14+AV14)*14)</f>
        <v>42</v>
      </c>
      <c r="BD14" s="9">
        <f>IF(N14+H14+T14+Z14+AF14+AL14+AR14+AX14=0,"",N14+H14+T14+Z14+AF14+AL14+AR14+AX14)</f>
        <v>5</v>
      </c>
      <c r="BE14" s="10">
        <f t="shared" ref="BE14" si="58">IF(D14+F14+L14+J14+P14+R14+V14+X14+AB14+AD14+AH14+AJ14+AN14+AP14+AT14+AV14=0,"",D14+F14+L14+J14+P14+R14+V14+X14+AB14+AD14+AH14+AJ14+AN14+AP14+AT14+AV14)</f>
        <v>5</v>
      </c>
      <c r="BF14" s="279" t="s">
        <v>314</v>
      </c>
      <c r="BG14" s="327" t="s">
        <v>457</v>
      </c>
    </row>
    <row r="15" spans="1:59" ht="15.75" customHeight="1">
      <c r="A15" s="286" t="s">
        <v>368</v>
      </c>
      <c r="B15" s="54" t="s">
        <v>34</v>
      </c>
      <c r="C15" s="252" t="s">
        <v>535</v>
      </c>
      <c r="D15" s="113"/>
      <c r="E15" s="6" t="str">
        <f t="shared" si="0"/>
        <v/>
      </c>
      <c r="F15" s="113"/>
      <c r="G15" s="6" t="str">
        <f t="shared" si="1"/>
        <v/>
      </c>
      <c r="H15" s="113"/>
      <c r="I15" s="114"/>
      <c r="J15" s="60"/>
      <c r="K15" s="6" t="str">
        <f t="shared" si="2"/>
        <v/>
      </c>
      <c r="L15" s="59"/>
      <c r="M15" s="6" t="str">
        <f t="shared" si="3"/>
        <v/>
      </c>
      <c r="N15" s="59"/>
      <c r="O15" s="63"/>
      <c r="P15" s="59"/>
      <c r="Q15" s="6" t="str">
        <f t="shared" si="4"/>
        <v/>
      </c>
      <c r="R15" s="59"/>
      <c r="S15" s="6" t="str">
        <f t="shared" si="5"/>
        <v/>
      </c>
      <c r="T15" s="59"/>
      <c r="U15" s="62"/>
      <c r="V15" s="60"/>
      <c r="W15" s="6" t="str">
        <f t="shared" si="6"/>
        <v/>
      </c>
      <c r="X15" s="59"/>
      <c r="Y15" s="6" t="str">
        <f t="shared" si="7"/>
        <v/>
      </c>
      <c r="Z15" s="59"/>
      <c r="AA15" s="63"/>
      <c r="AB15" s="59">
        <v>2</v>
      </c>
      <c r="AC15" s="6">
        <f t="shared" ref="AC15:AC37" si="59">IF(AB15*14=0,"",AB15*14)</f>
        <v>28</v>
      </c>
      <c r="AD15" s="59">
        <v>2</v>
      </c>
      <c r="AE15" s="6">
        <f t="shared" ref="AE15:AE37" si="60">IF(AD15*14=0,"",AD15*14)</f>
        <v>28</v>
      </c>
      <c r="AF15" s="59">
        <v>4</v>
      </c>
      <c r="AG15" s="62" t="s">
        <v>15</v>
      </c>
      <c r="AH15" s="60"/>
      <c r="AI15" s="6" t="str">
        <f t="shared" si="8"/>
        <v/>
      </c>
      <c r="AJ15" s="59"/>
      <c r="AK15" s="6" t="str">
        <f t="shared" si="9"/>
        <v/>
      </c>
      <c r="AL15" s="59"/>
      <c r="AM15" s="63"/>
      <c r="AN15" s="60"/>
      <c r="AO15" s="6" t="str">
        <f t="shared" si="10"/>
        <v/>
      </c>
      <c r="AP15" s="61"/>
      <c r="AQ15" s="6" t="str">
        <f t="shared" si="11"/>
        <v/>
      </c>
      <c r="AR15" s="61"/>
      <c r="AS15" s="64"/>
      <c r="AT15" s="59"/>
      <c r="AU15" s="6" t="str">
        <f t="shared" si="12"/>
        <v/>
      </c>
      <c r="AV15" s="59"/>
      <c r="AW15" s="6" t="str">
        <f t="shared" si="13"/>
        <v/>
      </c>
      <c r="AX15" s="59"/>
      <c r="AY15" s="59"/>
      <c r="AZ15" s="8">
        <f t="shared" si="14"/>
        <v>2</v>
      </c>
      <c r="BA15" s="6">
        <f t="shared" si="15"/>
        <v>28</v>
      </c>
      <c r="BB15" s="9">
        <f t="shared" si="16"/>
        <v>2</v>
      </c>
      <c r="BC15" s="6">
        <f t="shared" si="17"/>
        <v>28</v>
      </c>
      <c r="BD15" s="9">
        <f>IF(N15+H15+T15+Z15+AF15+AL15+AR15+AX15=0,"",N15+H15+T15+Z15+AF15+AL15+AR15+AX15)</f>
        <v>4</v>
      </c>
      <c r="BE15" s="10">
        <f t="shared" si="18"/>
        <v>4</v>
      </c>
      <c r="BF15" s="279" t="s">
        <v>314</v>
      </c>
      <c r="BG15" s="327" t="s">
        <v>448</v>
      </c>
    </row>
    <row r="16" spans="1:59" ht="15.75" customHeight="1">
      <c r="A16" s="286" t="s">
        <v>369</v>
      </c>
      <c r="B16" s="54" t="s">
        <v>34</v>
      </c>
      <c r="C16" s="252" t="s">
        <v>536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>
        <v>2</v>
      </c>
      <c r="AC16" s="6">
        <f t="shared" si="59"/>
        <v>28</v>
      </c>
      <c r="AD16" s="59">
        <v>1</v>
      </c>
      <c r="AE16" s="6">
        <f t="shared" si="60"/>
        <v>14</v>
      </c>
      <c r="AF16" s="59">
        <v>3</v>
      </c>
      <c r="AG16" s="62" t="s">
        <v>104</v>
      </c>
      <c r="AH16" s="60"/>
      <c r="AI16" s="6" t="str">
        <f t="shared" si="8"/>
        <v/>
      </c>
      <c r="AJ16" s="59"/>
      <c r="AK16" s="6" t="str">
        <f t="shared" si="9"/>
        <v/>
      </c>
      <c r="AL16" s="59"/>
      <c r="AM16" s="63"/>
      <c r="AN16" s="60"/>
      <c r="AO16" s="6" t="str">
        <f t="shared" si="10"/>
        <v/>
      </c>
      <c r="AP16" s="61"/>
      <c r="AQ16" s="6" t="str">
        <f t="shared" si="11"/>
        <v/>
      </c>
      <c r="AR16" s="61"/>
      <c r="AS16" s="64"/>
      <c r="AT16" s="59"/>
      <c r="AU16" s="6" t="str">
        <f t="shared" si="12"/>
        <v/>
      </c>
      <c r="AV16" s="59"/>
      <c r="AW16" s="6" t="str">
        <f t="shared" si="13"/>
        <v/>
      </c>
      <c r="AX16" s="59"/>
      <c r="AY16" s="59"/>
      <c r="AZ16" s="8">
        <f t="shared" si="14"/>
        <v>2</v>
      </c>
      <c r="BA16" s="6">
        <f t="shared" si="15"/>
        <v>28</v>
      </c>
      <c r="BB16" s="9">
        <f t="shared" si="16"/>
        <v>1</v>
      </c>
      <c r="BC16" s="6">
        <f t="shared" si="17"/>
        <v>14</v>
      </c>
      <c r="BD16" s="9">
        <f t="shared" ref="BD16:BD37" si="61">IF(N16+H16+T16+Z16+AF16+AL16+AR16+AX16=0,"",N16+H16+T16+Z16+AF16+AL16+AR16+AX16)</f>
        <v>3</v>
      </c>
      <c r="BE16" s="10">
        <f t="shared" si="18"/>
        <v>3</v>
      </c>
      <c r="BF16" s="279" t="s">
        <v>314</v>
      </c>
      <c r="BG16" s="327" t="s">
        <v>448</v>
      </c>
    </row>
    <row r="17" spans="1:59" ht="15.75" customHeight="1">
      <c r="A17" s="286" t="s">
        <v>370</v>
      </c>
      <c r="B17" s="54" t="s">
        <v>34</v>
      </c>
      <c r="C17" s="252" t="s">
        <v>537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/>
      <c r="AC17" s="6" t="str">
        <f t="shared" si="59"/>
        <v/>
      </c>
      <c r="AD17" s="59"/>
      <c r="AE17" s="6" t="str">
        <f t="shared" si="60"/>
        <v/>
      </c>
      <c r="AF17" s="59"/>
      <c r="AG17" s="62"/>
      <c r="AH17" s="60">
        <v>2</v>
      </c>
      <c r="AI17" s="6">
        <f t="shared" si="8"/>
        <v>28</v>
      </c>
      <c r="AJ17" s="59">
        <v>2</v>
      </c>
      <c r="AK17" s="6">
        <f t="shared" si="9"/>
        <v>28</v>
      </c>
      <c r="AL17" s="59">
        <v>4</v>
      </c>
      <c r="AM17" s="63" t="s">
        <v>104</v>
      </c>
      <c r="AN17" s="60"/>
      <c r="AO17" s="6" t="str">
        <f t="shared" si="10"/>
        <v/>
      </c>
      <c r="AP17" s="61"/>
      <c r="AQ17" s="6" t="str">
        <f t="shared" si="11"/>
        <v/>
      </c>
      <c r="AR17" s="61"/>
      <c r="AS17" s="64"/>
      <c r="AT17" s="59"/>
      <c r="AU17" s="6" t="str">
        <f t="shared" si="12"/>
        <v/>
      </c>
      <c r="AV17" s="59"/>
      <c r="AW17" s="6" t="str">
        <f t="shared" si="13"/>
        <v/>
      </c>
      <c r="AX17" s="59"/>
      <c r="AY17" s="59"/>
      <c r="AZ17" s="8">
        <f t="shared" si="14"/>
        <v>2</v>
      </c>
      <c r="BA17" s="6">
        <f t="shared" si="15"/>
        <v>28</v>
      </c>
      <c r="BB17" s="9">
        <f t="shared" si="16"/>
        <v>2</v>
      </c>
      <c r="BC17" s="6">
        <f t="shared" si="17"/>
        <v>28</v>
      </c>
      <c r="BD17" s="9">
        <f t="shared" si="61"/>
        <v>4</v>
      </c>
      <c r="BE17" s="10">
        <f t="shared" si="18"/>
        <v>4</v>
      </c>
      <c r="BF17" s="279" t="s">
        <v>314</v>
      </c>
      <c r="BG17" s="327" t="s">
        <v>456</v>
      </c>
    </row>
    <row r="18" spans="1:59" ht="15.75" customHeight="1">
      <c r="A18" s="286" t="s">
        <v>371</v>
      </c>
      <c r="B18" s="54" t="s">
        <v>34</v>
      </c>
      <c r="C18" s="252" t="s">
        <v>159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si="59"/>
        <v/>
      </c>
      <c r="AD18" s="59"/>
      <c r="AE18" s="6" t="str">
        <f t="shared" si="60"/>
        <v/>
      </c>
      <c r="AF18" s="59"/>
      <c r="AG18" s="62"/>
      <c r="AH18" s="60">
        <v>1</v>
      </c>
      <c r="AI18" s="6">
        <f t="shared" si="8"/>
        <v>14</v>
      </c>
      <c r="AJ18" s="59">
        <v>2</v>
      </c>
      <c r="AK18" s="6">
        <f t="shared" si="9"/>
        <v>28</v>
      </c>
      <c r="AL18" s="59">
        <v>3</v>
      </c>
      <c r="AM18" s="63" t="s">
        <v>75</v>
      </c>
      <c r="AN18" s="60"/>
      <c r="AO18" s="6" t="str">
        <f t="shared" si="10"/>
        <v/>
      </c>
      <c r="AP18" s="61"/>
      <c r="AQ18" s="6" t="str">
        <f t="shared" si="11"/>
        <v/>
      </c>
      <c r="AR18" s="61"/>
      <c r="AS18" s="64"/>
      <c r="AT18" s="59"/>
      <c r="AU18" s="6" t="str">
        <f t="shared" si="12"/>
        <v/>
      </c>
      <c r="AV18" s="59"/>
      <c r="AW18" s="6" t="str">
        <f t="shared" si="13"/>
        <v/>
      </c>
      <c r="AX18" s="59"/>
      <c r="AY18" s="59"/>
      <c r="AZ18" s="8">
        <f t="shared" si="14"/>
        <v>1</v>
      </c>
      <c r="BA18" s="6">
        <f t="shared" si="15"/>
        <v>14</v>
      </c>
      <c r="BB18" s="9">
        <f t="shared" si="16"/>
        <v>2</v>
      </c>
      <c r="BC18" s="6">
        <f t="shared" si="17"/>
        <v>28</v>
      </c>
      <c r="BD18" s="9">
        <f t="shared" si="61"/>
        <v>3</v>
      </c>
      <c r="BE18" s="10">
        <f t="shared" si="18"/>
        <v>3</v>
      </c>
      <c r="BF18" s="279" t="s">
        <v>314</v>
      </c>
      <c r="BG18" s="327" t="s">
        <v>457</v>
      </c>
    </row>
    <row r="19" spans="1:59" ht="15.75" customHeight="1">
      <c r="A19" s="286" t="s">
        <v>372</v>
      </c>
      <c r="B19" s="54" t="s">
        <v>34</v>
      </c>
      <c r="C19" s="252" t="s">
        <v>566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59"/>
        <v/>
      </c>
      <c r="AD19" s="59"/>
      <c r="AE19" s="6" t="str">
        <f t="shared" si="60"/>
        <v/>
      </c>
      <c r="AF19" s="59"/>
      <c r="AG19" s="62"/>
      <c r="AH19" s="60">
        <v>1</v>
      </c>
      <c r="AI19" s="6">
        <f t="shared" si="8"/>
        <v>14</v>
      </c>
      <c r="AJ19" s="59">
        <v>3</v>
      </c>
      <c r="AK19" s="6">
        <f t="shared" si="9"/>
        <v>42</v>
      </c>
      <c r="AL19" s="59">
        <v>4</v>
      </c>
      <c r="AM19" s="63" t="s">
        <v>75</v>
      </c>
      <c r="AN19" s="60"/>
      <c r="AO19" s="6" t="str">
        <f t="shared" si="10"/>
        <v/>
      </c>
      <c r="AP19" s="61"/>
      <c r="AQ19" s="6" t="str">
        <f t="shared" si="11"/>
        <v/>
      </c>
      <c r="AR19" s="61"/>
      <c r="AS19" s="64"/>
      <c r="AT19" s="59"/>
      <c r="AU19" s="6" t="str">
        <f t="shared" si="12"/>
        <v/>
      </c>
      <c r="AV19" s="59"/>
      <c r="AW19" s="6" t="str">
        <f t="shared" si="13"/>
        <v/>
      </c>
      <c r="AX19" s="59"/>
      <c r="AY19" s="59"/>
      <c r="AZ19" s="8">
        <f t="shared" si="14"/>
        <v>1</v>
      </c>
      <c r="BA19" s="6">
        <f t="shared" si="15"/>
        <v>14</v>
      </c>
      <c r="BB19" s="9">
        <f t="shared" si="16"/>
        <v>3</v>
      </c>
      <c r="BC19" s="6">
        <f t="shared" si="17"/>
        <v>42</v>
      </c>
      <c r="BD19" s="9">
        <f t="shared" si="61"/>
        <v>4</v>
      </c>
      <c r="BE19" s="10">
        <f t="shared" si="18"/>
        <v>4</v>
      </c>
      <c r="BF19" s="279" t="s">
        <v>314</v>
      </c>
      <c r="BG19" s="327" t="s">
        <v>456</v>
      </c>
    </row>
    <row r="20" spans="1:59" ht="15.75" customHeight="1">
      <c r="A20" s="286" t="s">
        <v>373</v>
      </c>
      <c r="B20" s="54" t="s">
        <v>34</v>
      </c>
      <c r="C20" s="287" t="s">
        <v>160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59"/>
        <v/>
      </c>
      <c r="AD20" s="59"/>
      <c r="AE20" s="6" t="str">
        <f t="shared" si="60"/>
        <v/>
      </c>
      <c r="AF20" s="59"/>
      <c r="AG20" s="62"/>
      <c r="AH20" s="60">
        <v>3</v>
      </c>
      <c r="AI20" s="6">
        <f t="shared" si="8"/>
        <v>42</v>
      </c>
      <c r="AJ20" s="59">
        <v>4</v>
      </c>
      <c r="AK20" s="6">
        <f t="shared" si="9"/>
        <v>56</v>
      </c>
      <c r="AL20" s="59">
        <v>6</v>
      </c>
      <c r="AM20" s="63" t="s">
        <v>15</v>
      </c>
      <c r="AN20" s="60"/>
      <c r="AO20" s="6" t="str">
        <f t="shared" si="10"/>
        <v/>
      </c>
      <c r="AP20" s="61"/>
      <c r="AQ20" s="6" t="str">
        <f t="shared" si="11"/>
        <v/>
      </c>
      <c r="AR20" s="61"/>
      <c r="AS20" s="64"/>
      <c r="AT20" s="59"/>
      <c r="AU20" s="6" t="str">
        <f t="shared" si="12"/>
        <v/>
      </c>
      <c r="AV20" s="59"/>
      <c r="AW20" s="6" t="str">
        <f t="shared" si="13"/>
        <v/>
      </c>
      <c r="AX20" s="59"/>
      <c r="AY20" s="59"/>
      <c r="AZ20" s="8">
        <f t="shared" si="14"/>
        <v>3</v>
      </c>
      <c r="BA20" s="6">
        <f t="shared" si="15"/>
        <v>42</v>
      </c>
      <c r="BB20" s="9">
        <f t="shared" si="16"/>
        <v>4</v>
      </c>
      <c r="BC20" s="6">
        <f t="shared" si="17"/>
        <v>56</v>
      </c>
      <c r="BD20" s="9">
        <f t="shared" si="61"/>
        <v>6</v>
      </c>
      <c r="BE20" s="10">
        <f t="shared" si="18"/>
        <v>7</v>
      </c>
      <c r="BF20" s="279" t="s">
        <v>314</v>
      </c>
      <c r="BG20" s="327" t="s">
        <v>455</v>
      </c>
    </row>
    <row r="21" spans="1:59" s="196" customFormat="1" ht="15.75" customHeight="1">
      <c r="A21" s="286" t="s">
        <v>374</v>
      </c>
      <c r="B21" s="54" t="s">
        <v>34</v>
      </c>
      <c r="C21" s="252" t="s">
        <v>167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59"/>
        <v/>
      </c>
      <c r="AD21" s="59"/>
      <c r="AE21" s="6" t="str">
        <f t="shared" si="60"/>
        <v/>
      </c>
      <c r="AF21" s="59"/>
      <c r="AG21" s="62"/>
      <c r="AH21" s="60"/>
      <c r="AI21" s="6" t="str">
        <f t="shared" si="8"/>
        <v/>
      </c>
      <c r="AJ21" s="59"/>
      <c r="AK21" s="6" t="str">
        <f t="shared" si="9"/>
        <v/>
      </c>
      <c r="AL21" s="59"/>
      <c r="AM21" s="63"/>
      <c r="AN21" s="60">
        <v>2</v>
      </c>
      <c r="AO21" s="6">
        <f t="shared" si="10"/>
        <v>28</v>
      </c>
      <c r="AP21" s="61">
        <v>1</v>
      </c>
      <c r="AQ21" s="6">
        <f t="shared" si="11"/>
        <v>14</v>
      </c>
      <c r="AR21" s="61">
        <v>3</v>
      </c>
      <c r="AS21" s="64" t="s">
        <v>148</v>
      </c>
      <c r="AT21" s="59"/>
      <c r="AU21" s="6" t="str">
        <f t="shared" si="12"/>
        <v/>
      </c>
      <c r="AV21" s="59"/>
      <c r="AW21" s="6" t="str">
        <f t="shared" si="13"/>
        <v/>
      </c>
      <c r="AX21" s="59"/>
      <c r="AY21" s="59"/>
      <c r="AZ21" s="193">
        <f t="shared" si="14"/>
        <v>2</v>
      </c>
      <c r="BA21" s="6">
        <f t="shared" si="15"/>
        <v>28</v>
      </c>
      <c r="BB21" s="194">
        <f t="shared" si="16"/>
        <v>1</v>
      </c>
      <c r="BC21" s="6">
        <f t="shared" si="17"/>
        <v>14</v>
      </c>
      <c r="BD21" s="194">
        <f t="shared" si="61"/>
        <v>3</v>
      </c>
      <c r="BE21" s="195">
        <f t="shared" si="18"/>
        <v>3</v>
      </c>
      <c r="BF21" s="279" t="s">
        <v>314</v>
      </c>
      <c r="BG21" s="327" t="s">
        <v>458</v>
      </c>
    </row>
    <row r="22" spans="1:59" ht="15.75" customHeight="1">
      <c r="A22" s="286" t="s">
        <v>375</v>
      </c>
      <c r="B22" s="54" t="s">
        <v>34</v>
      </c>
      <c r="C22" s="252" t="s">
        <v>161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59"/>
        <v/>
      </c>
      <c r="AD22" s="59"/>
      <c r="AE22" s="6" t="str">
        <f t="shared" si="60"/>
        <v/>
      </c>
      <c r="AF22" s="59"/>
      <c r="AG22" s="62"/>
      <c r="AH22" s="60"/>
      <c r="AI22" s="6" t="str">
        <f t="shared" si="8"/>
        <v/>
      </c>
      <c r="AJ22" s="59"/>
      <c r="AK22" s="6" t="str">
        <f t="shared" si="9"/>
        <v/>
      </c>
      <c r="AL22" s="59"/>
      <c r="AM22" s="63"/>
      <c r="AN22" s="60">
        <v>1</v>
      </c>
      <c r="AO22" s="6">
        <f t="shared" si="10"/>
        <v>14</v>
      </c>
      <c r="AP22" s="61">
        <v>1</v>
      </c>
      <c r="AQ22" s="6">
        <f t="shared" si="11"/>
        <v>14</v>
      </c>
      <c r="AR22" s="61">
        <v>2</v>
      </c>
      <c r="AS22" s="64" t="s">
        <v>148</v>
      </c>
      <c r="AT22" s="59"/>
      <c r="AU22" s="6" t="str">
        <f t="shared" si="12"/>
        <v/>
      </c>
      <c r="AV22" s="59"/>
      <c r="AW22" s="6" t="str">
        <f t="shared" si="13"/>
        <v/>
      </c>
      <c r="AX22" s="59"/>
      <c r="AY22" s="59"/>
      <c r="AZ22" s="8">
        <f t="shared" si="14"/>
        <v>1</v>
      </c>
      <c r="BA22" s="6">
        <f t="shared" si="15"/>
        <v>14</v>
      </c>
      <c r="BB22" s="9">
        <f t="shared" si="16"/>
        <v>1</v>
      </c>
      <c r="BC22" s="6">
        <f t="shared" si="17"/>
        <v>14</v>
      </c>
      <c r="BD22" s="9">
        <f t="shared" si="61"/>
        <v>2</v>
      </c>
      <c r="BE22" s="10">
        <f t="shared" si="18"/>
        <v>2</v>
      </c>
      <c r="BF22" s="279" t="s">
        <v>314</v>
      </c>
      <c r="BG22" s="327" t="s">
        <v>455</v>
      </c>
    </row>
    <row r="23" spans="1:59" ht="15.75" customHeight="1">
      <c r="A23" s="286" t="s">
        <v>376</v>
      </c>
      <c r="B23" s="54" t="s">
        <v>34</v>
      </c>
      <c r="C23" s="252" t="s">
        <v>162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59"/>
        <v/>
      </c>
      <c r="AD23" s="59"/>
      <c r="AE23" s="6" t="str">
        <f t="shared" si="60"/>
        <v/>
      </c>
      <c r="AF23" s="59"/>
      <c r="AG23" s="62"/>
      <c r="AH23" s="60"/>
      <c r="AI23" s="6" t="str">
        <f t="shared" si="8"/>
        <v/>
      </c>
      <c r="AJ23" s="59"/>
      <c r="AK23" s="6" t="str">
        <f t="shared" si="9"/>
        <v/>
      </c>
      <c r="AL23" s="59"/>
      <c r="AM23" s="63"/>
      <c r="AN23" s="60">
        <v>2</v>
      </c>
      <c r="AO23" s="6">
        <f t="shared" si="10"/>
        <v>28</v>
      </c>
      <c r="AP23" s="61">
        <v>2</v>
      </c>
      <c r="AQ23" s="6">
        <f t="shared" si="11"/>
        <v>28</v>
      </c>
      <c r="AR23" s="61">
        <v>4</v>
      </c>
      <c r="AS23" s="64" t="s">
        <v>128</v>
      </c>
      <c r="AT23" s="59"/>
      <c r="AU23" s="6" t="str">
        <f t="shared" si="12"/>
        <v/>
      </c>
      <c r="AV23" s="59"/>
      <c r="AW23" s="6" t="str">
        <f t="shared" si="13"/>
        <v/>
      </c>
      <c r="AX23" s="59"/>
      <c r="AY23" s="59"/>
      <c r="AZ23" s="8">
        <f t="shared" si="14"/>
        <v>2</v>
      </c>
      <c r="BA23" s="6">
        <f t="shared" si="15"/>
        <v>28</v>
      </c>
      <c r="BB23" s="9">
        <f t="shared" si="16"/>
        <v>2</v>
      </c>
      <c r="BC23" s="6">
        <f t="shared" si="17"/>
        <v>28</v>
      </c>
      <c r="BD23" s="9">
        <f t="shared" si="61"/>
        <v>4</v>
      </c>
      <c r="BE23" s="10">
        <f t="shared" si="18"/>
        <v>4</v>
      </c>
      <c r="BF23" s="279" t="s">
        <v>314</v>
      </c>
      <c r="BG23" s="327" t="s">
        <v>456</v>
      </c>
    </row>
    <row r="24" spans="1:59" ht="15.75" customHeight="1">
      <c r="A24" s="286" t="s">
        <v>377</v>
      </c>
      <c r="B24" s="54" t="s">
        <v>34</v>
      </c>
      <c r="C24" s="252" t="s">
        <v>163</v>
      </c>
      <c r="D24" s="113"/>
      <c r="E24" s="6" t="str">
        <f t="shared" si="0"/>
        <v/>
      </c>
      <c r="F24" s="113"/>
      <c r="G24" s="6" t="str">
        <f t="shared" si="1"/>
        <v/>
      </c>
      <c r="H24" s="113"/>
      <c r="I24" s="114"/>
      <c r="J24" s="60"/>
      <c r="K24" s="6" t="str">
        <f t="shared" si="2"/>
        <v/>
      </c>
      <c r="L24" s="59"/>
      <c r="M24" s="6" t="str">
        <f t="shared" si="3"/>
        <v/>
      </c>
      <c r="N24" s="59"/>
      <c r="O24" s="63"/>
      <c r="P24" s="59"/>
      <c r="Q24" s="6" t="str">
        <f t="shared" si="4"/>
        <v/>
      </c>
      <c r="R24" s="59"/>
      <c r="S24" s="6" t="str">
        <f t="shared" si="5"/>
        <v/>
      </c>
      <c r="T24" s="59"/>
      <c r="U24" s="62"/>
      <c r="V24" s="60"/>
      <c r="W24" s="6" t="str">
        <f t="shared" si="6"/>
        <v/>
      </c>
      <c r="X24" s="59"/>
      <c r="Y24" s="6" t="str">
        <f t="shared" si="7"/>
        <v/>
      </c>
      <c r="Z24" s="59"/>
      <c r="AA24" s="63"/>
      <c r="AB24" s="59"/>
      <c r="AC24" s="6" t="str">
        <f t="shared" si="59"/>
        <v/>
      </c>
      <c r="AD24" s="59"/>
      <c r="AE24" s="6" t="str">
        <f t="shared" si="60"/>
        <v/>
      </c>
      <c r="AF24" s="59"/>
      <c r="AG24" s="62"/>
      <c r="AH24" s="60"/>
      <c r="AI24" s="6" t="str">
        <f t="shared" si="8"/>
        <v/>
      </c>
      <c r="AJ24" s="59"/>
      <c r="AK24" s="6" t="str">
        <f t="shared" si="9"/>
        <v/>
      </c>
      <c r="AL24" s="59"/>
      <c r="AM24" s="63"/>
      <c r="AN24" s="60">
        <v>2</v>
      </c>
      <c r="AO24" s="6">
        <f t="shared" si="10"/>
        <v>28</v>
      </c>
      <c r="AP24" s="61">
        <v>2</v>
      </c>
      <c r="AQ24" s="6">
        <f t="shared" si="11"/>
        <v>28</v>
      </c>
      <c r="AR24" s="61">
        <v>4</v>
      </c>
      <c r="AS24" s="64" t="s">
        <v>75</v>
      </c>
      <c r="AT24" s="59"/>
      <c r="AU24" s="6" t="str">
        <f t="shared" si="12"/>
        <v/>
      </c>
      <c r="AV24" s="59"/>
      <c r="AW24" s="6" t="str">
        <f t="shared" si="13"/>
        <v/>
      </c>
      <c r="AX24" s="59"/>
      <c r="AY24" s="59"/>
      <c r="AZ24" s="8">
        <f t="shared" si="14"/>
        <v>2</v>
      </c>
      <c r="BA24" s="6">
        <f t="shared" si="15"/>
        <v>28</v>
      </c>
      <c r="BB24" s="9">
        <f t="shared" si="16"/>
        <v>2</v>
      </c>
      <c r="BC24" s="6">
        <f t="shared" si="17"/>
        <v>28</v>
      </c>
      <c r="BD24" s="9">
        <f t="shared" si="61"/>
        <v>4</v>
      </c>
      <c r="BE24" s="10">
        <f t="shared" si="18"/>
        <v>4</v>
      </c>
      <c r="BF24" s="279" t="s">
        <v>314</v>
      </c>
      <c r="BG24" s="327" t="s">
        <v>456</v>
      </c>
    </row>
    <row r="25" spans="1:59">
      <c r="A25" s="286" t="s">
        <v>378</v>
      </c>
      <c r="B25" s="54" t="s">
        <v>34</v>
      </c>
      <c r="C25" s="252" t="s">
        <v>164</v>
      </c>
      <c r="D25" s="113"/>
      <c r="E25" s="6" t="str">
        <f t="shared" si="0"/>
        <v/>
      </c>
      <c r="F25" s="113"/>
      <c r="G25" s="6" t="str">
        <f t="shared" si="1"/>
        <v/>
      </c>
      <c r="H25" s="113"/>
      <c r="I25" s="114"/>
      <c r="J25" s="60"/>
      <c r="K25" s="6" t="str">
        <f t="shared" si="2"/>
        <v/>
      </c>
      <c r="L25" s="59"/>
      <c r="M25" s="6" t="str">
        <f t="shared" si="3"/>
        <v/>
      </c>
      <c r="N25" s="59"/>
      <c r="O25" s="63"/>
      <c r="P25" s="59"/>
      <c r="Q25" s="6" t="str">
        <f t="shared" si="4"/>
        <v/>
      </c>
      <c r="R25" s="59"/>
      <c r="S25" s="6" t="str">
        <f t="shared" si="5"/>
        <v/>
      </c>
      <c r="T25" s="59"/>
      <c r="U25" s="62"/>
      <c r="V25" s="60"/>
      <c r="W25" s="6" t="str">
        <f t="shared" si="6"/>
        <v/>
      </c>
      <c r="X25" s="59"/>
      <c r="Y25" s="6" t="str">
        <f t="shared" si="7"/>
        <v/>
      </c>
      <c r="Z25" s="59"/>
      <c r="AA25" s="63"/>
      <c r="AB25" s="59"/>
      <c r="AC25" s="6" t="str">
        <f t="shared" si="59"/>
        <v/>
      </c>
      <c r="AD25" s="59"/>
      <c r="AE25" s="6" t="str">
        <f t="shared" si="60"/>
        <v/>
      </c>
      <c r="AF25" s="59"/>
      <c r="AG25" s="62"/>
      <c r="AH25" s="60"/>
      <c r="AI25" s="6" t="str">
        <f t="shared" si="8"/>
        <v/>
      </c>
      <c r="AJ25" s="59"/>
      <c r="AK25" s="6" t="str">
        <f t="shared" si="9"/>
        <v/>
      </c>
      <c r="AL25" s="59"/>
      <c r="AM25" s="63"/>
      <c r="AN25" s="60">
        <v>2</v>
      </c>
      <c r="AO25" s="6">
        <f t="shared" si="10"/>
        <v>28</v>
      </c>
      <c r="AP25" s="61">
        <v>1</v>
      </c>
      <c r="AQ25" s="6">
        <f t="shared" si="11"/>
        <v>14</v>
      </c>
      <c r="AR25" s="61">
        <v>3</v>
      </c>
      <c r="AS25" s="64" t="s">
        <v>128</v>
      </c>
      <c r="AT25" s="59"/>
      <c r="AU25" s="6" t="str">
        <f t="shared" si="12"/>
        <v/>
      </c>
      <c r="AV25" s="59"/>
      <c r="AW25" s="6" t="str">
        <f t="shared" si="13"/>
        <v/>
      </c>
      <c r="AX25" s="59"/>
      <c r="AY25" s="59"/>
      <c r="AZ25" s="191">
        <f t="shared" si="14"/>
        <v>2</v>
      </c>
      <c r="BA25" s="6">
        <f t="shared" si="15"/>
        <v>28</v>
      </c>
      <c r="BB25" s="192">
        <f t="shared" si="16"/>
        <v>1</v>
      </c>
      <c r="BC25" s="6">
        <f t="shared" si="17"/>
        <v>14</v>
      </c>
      <c r="BD25" s="192">
        <f t="shared" si="61"/>
        <v>3</v>
      </c>
      <c r="BE25" s="10">
        <f t="shared" si="18"/>
        <v>3</v>
      </c>
      <c r="BF25" s="279" t="s">
        <v>314</v>
      </c>
      <c r="BG25" s="327" t="s">
        <v>457</v>
      </c>
    </row>
    <row r="26" spans="1:59" ht="15.75" customHeight="1">
      <c r="A26" s="286" t="s">
        <v>379</v>
      </c>
      <c r="B26" s="54" t="s">
        <v>34</v>
      </c>
      <c r="C26" s="252" t="s">
        <v>165</v>
      </c>
      <c r="D26" s="113"/>
      <c r="E26" s="6" t="str">
        <f t="shared" si="0"/>
        <v/>
      </c>
      <c r="F26" s="113"/>
      <c r="G26" s="6" t="str">
        <f t="shared" si="1"/>
        <v/>
      </c>
      <c r="H26" s="113"/>
      <c r="I26" s="114"/>
      <c r="J26" s="60"/>
      <c r="K26" s="6" t="str">
        <f t="shared" si="2"/>
        <v/>
      </c>
      <c r="L26" s="59"/>
      <c r="M26" s="6" t="str">
        <f t="shared" si="3"/>
        <v/>
      </c>
      <c r="N26" s="59"/>
      <c r="O26" s="63"/>
      <c r="P26" s="59"/>
      <c r="Q26" s="6" t="str">
        <f t="shared" si="4"/>
        <v/>
      </c>
      <c r="R26" s="59"/>
      <c r="S26" s="6" t="str">
        <f t="shared" si="5"/>
        <v/>
      </c>
      <c r="T26" s="59"/>
      <c r="U26" s="62"/>
      <c r="V26" s="60"/>
      <c r="W26" s="6" t="str">
        <f t="shared" si="6"/>
        <v/>
      </c>
      <c r="X26" s="59"/>
      <c r="Y26" s="6" t="str">
        <f t="shared" si="7"/>
        <v/>
      </c>
      <c r="Z26" s="59"/>
      <c r="AA26" s="63"/>
      <c r="AB26" s="59"/>
      <c r="AC26" s="6" t="str">
        <f t="shared" si="59"/>
        <v/>
      </c>
      <c r="AD26" s="59"/>
      <c r="AE26" s="6" t="str">
        <f t="shared" si="60"/>
        <v/>
      </c>
      <c r="AF26" s="59"/>
      <c r="AG26" s="62"/>
      <c r="AH26" s="60"/>
      <c r="AI26" s="6" t="str">
        <f t="shared" si="8"/>
        <v/>
      </c>
      <c r="AJ26" s="59"/>
      <c r="AK26" s="6" t="str">
        <f t="shared" si="9"/>
        <v/>
      </c>
      <c r="AL26" s="59"/>
      <c r="AM26" s="63"/>
      <c r="AN26" s="60"/>
      <c r="AO26" s="6" t="str">
        <f t="shared" si="10"/>
        <v/>
      </c>
      <c r="AP26" s="61"/>
      <c r="AQ26" s="6" t="str">
        <f t="shared" si="11"/>
        <v/>
      </c>
      <c r="AR26" s="61"/>
      <c r="AS26" s="64"/>
      <c r="AT26" s="59">
        <v>2</v>
      </c>
      <c r="AU26" s="6">
        <f t="shared" si="12"/>
        <v>28</v>
      </c>
      <c r="AV26" s="59">
        <v>2</v>
      </c>
      <c r="AW26" s="6">
        <f t="shared" si="13"/>
        <v>28</v>
      </c>
      <c r="AX26" s="59">
        <v>4</v>
      </c>
      <c r="AY26" s="59" t="s">
        <v>124</v>
      </c>
      <c r="AZ26" s="8">
        <f t="shared" si="14"/>
        <v>2</v>
      </c>
      <c r="BA26" s="6">
        <f t="shared" si="15"/>
        <v>28</v>
      </c>
      <c r="BB26" s="9">
        <f t="shared" si="16"/>
        <v>2</v>
      </c>
      <c r="BC26" s="6">
        <f t="shared" si="17"/>
        <v>28</v>
      </c>
      <c r="BD26" s="9">
        <f t="shared" si="61"/>
        <v>4</v>
      </c>
      <c r="BE26" s="10">
        <f t="shared" si="18"/>
        <v>4</v>
      </c>
      <c r="BF26" s="279" t="s">
        <v>314</v>
      </c>
      <c r="BG26" s="327" t="s">
        <v>457</v>
      </c>
    </row>
    <row r="27" spans="1:59" ht="15.75" customHeight="1">
      <c r="A27" s="286" t="s">
        <v>380</v>
      </c>
      <c r="B27" s="54" t="s">
        <v>34</v>
      </c>
      <c r="C27" s="285" t="s">
        <v>531</v>
      </c>
      <c r="D27" s="113"/>
      <c r="E27" s="6" t="str">
        <f t="shared" si="0"/>
        <v/>
      </c>
      <c r="F27" s="113"/>
      <c r="G27" s="6" t="str">
        <f t="shared" si="1"/>
        <v/>
      </c>
      <c r="H27" s="113"/>
      <c r="I27" s="114"/>
      <c r="J27" s="60"/>
      <c r="K27" s="6" t="str">
        <f t="shared" si="2"/>
        <v/>
      </c>
      <c r="L27" s="59"/>
      <c r="M27" s="6" t="str">
        <f t="shared" si="3"/>
        <v/>
      </c>
      <c r="N27" s="59"/>
      <c r="O27" s="63"/>
      <c r="P27" s="59"/>
      <c r="Q27" s="6" t="str">
        <f t="shared" si="4"/>
        <v/>
      </c>
      <c r="R27" s="59"/>
      <c r="S27" s="6" t="str">
        <f t="shared" si="5"/>
        <v/>
      </c>
      <c r="T27" s="59"/>
      <c r="U27" s="62"/>
      <c r="V27" s="60"/>
      <c r="W27" s="6" t="str">
        <f t="shared" si="6"/>
        <v/>
      </c>
      <c r="X27" s="59"/>
      <c r="Y27" s="6" t="str">
        <f t="shared" si="7"/>
        <v/>
      </c>
      <c r="Z27" s="59"/>
      <c r="AA27" s="63"/>
      <c r="AB27" s="59"/>
      <c r="AC27" s="6" t="str">
        <f t="shared" si="59"/>
        <v/>
      </c>
      <c r="AD27" s="59"/>
      <c r="AE27" s="6" t="str">
        <f t="shared" si="60"/>
        <v/>
      </c>
      <c r="AF27" s="59"/>
      <c r="AG27" s="62"/>
      <c r="AH27" s="60"/>
      <c r="AI27" s="6" t="str">
        <f t="shared" si="8"/>
        <v/>
      </c>
      <c r="AJ27" s="59"/>
      <c r="AK27" s="6" t="str">
        <f t="shared" si="9"/>
        <v/>
      </c>
      <c r="AL27" s="59"/>
      <c r="AM27" s="63"/>
      <c r="AN27" s="60"/>
      <c r="AO27" s="6" t="str">
        <f t="shared" si="10"/>
        <v/>
      </c>
      <c r="AP27" s="61"/>
      <c r="AQ27" s="6" t="str">
        <f t="shared" si="11"/>
        <v/>
      </c>
      <c r="AR27" s="61"/>
      <c r="AS27" s="64"/>
      <c r="AT27" s="59">
        <v>1</v>
      </c>
      <c r="AU27" s="6">
        <f t="shared" si="12"/>
        <v>14</v>
      </c>
      <c r="AV27" s="59">
        <v>1</v>
      </c>
      <c r="AW27" s="6">
        <f t="shared" si="13"/>
        <v>14</v>
      </c>
      <c r="AX27" s="59">
        <v>2</v>
      </c>
      <c r="AY27" s="59" t="s">
        <v>75</v>
      </c>
      <c r="AZ27" s="8">
        <f t="shared" si="14"/>
        <v>1</v>
      </c>
      <c r="BA27" s="6">
        <f t="shared" si="15"/>
        <v>14</v>
      </c>
      <c r="BB27" s="9">
        <f t="shared" si="16"/>
        <v>1</v>
      </c>
      <c r="BC27" s="6">
        <f t="shared" si="17"/>
        <v>14</v>
      </c>
      <c r="BD27" s="9">
        <f t="shared" si="61"/>
        <v>2</v>
      </c>
      <c r="BE27" s="10">
        <f t="shared" si="18"/>
        <v>2</v>
      </c>
      <c r="BF27" s="279" t="s">
        <v>314</v>
      </c>
      <c r="BG27" s="327" t="s">
        <v>456</v>
      </c>
    </row>
    <row r="28" spans="1:59" ht="15.75" customHeight="1">
      <c r="A28" s="286" t="s">
        <v>381</v>
      </c>
      <c r="B28" s="54" t="s">
        <v>34</v>
      </c>
      <c r="C28" s="252" t="s">
        <v>166</v>
      </c>
      <c r="D28" s="113"/>
      <c r="E28" s="6" t="str">
        <f t="shared" si="0"/>
        <v/>
      </c>
      <c r="F28" s="113"/>
      <c r="G28" s="6" t="str">
        <f t="shared" si="1"/>
        <v/>
      </c>
      <c r="H28" s="113"/>
      <c r="I28" s="114"/>
      <c r="J28" s="60"/>
      <c r="K28" s="6" t="str">
        <f t="shared" si="2"/>
        <v/>
      </c>
      <c r="L28" s="59"/>
      <c r="M28" s="6" t="str">
        <f t="shared" si="3"/>
        <v/>
      </c>
      <c r="N28" s="59"/>
      <c r="O28" s="63"/>
      <c r="P28" s="59"/>
      <c r="Q28" s="6" t="str">
        <f t="shared" si="4"/>
        <v/>
      </c>
      <c r="R28" s="59"/>
      <c r="S28" s="6" t="str">
        <f t="shared" si="5"/>
        <v/>
      </c>
      <c r="T28" s="59"/>
      <c r="U28" s="62"/>
      <c r="V28" s="60"/>
      <c r="W28" s="6" t="str">
        <f t="shared" si="6"/>
        <v/>
      </c>
      <c r="X28" s="59"/>
      <c r="Y28" s="6" t="str">
        <f t="shared" si="7"/>
        <v/>
      </c>
      <c r="Z28" s="59"/>
      <c r="AA28" s="63"/>
      <c r="AB28" s="59"/>
      <c r="AC28" s="6" t="str">
        <f t="shared" si="59"/>
        <v/>
      </c>
      <c r="AD28" s="59"/>
      <c r="AE28" s="6" t="str">
        <f t="shared" si="60"/>
        <v/>
      </c>
      <c r="AF28" s="59"/>
      <c r="AG28" s="62"/>
      <c r="AH28" s="60"/>
      <c r="AI28" s="6" t="str">
        <f t="shared" si="8"/>
        <v/>
      </c>
      <c r="AJ28" s="59"/>
      <c r="AK28" s="6" t="str">
        <f t="shared" si="9"/>
        <v/>
      </c>
      <c r="AL28" s="59"/>
      <c r="AM28" s="63"/>
      <c r="AN28" s="60"/>
      <c r="AO28" s="6" t="str">
        <f t="shared" si="10"/>
        <v/>
      </c>
      <c r="AP28" s="61"/>
      <c r="AQ28" s="6" t="str">
        <f t="shared" si="11"/>
        <v/>
      </c>
      <c r="AR28" s="61"/>
      <c r="AS28" s="64"/>
      <c r="AT28" s="59">
        <v>3</v>
      </c>
      <c r="AU28" s="6">
        <f t="shared" si="12"/>
        <v>42</v>
      </c>
      <c r="AV28" s="59">
        <v>3</v>
      </c>
      <c r="AW28" s="6">
        <f t="shared" si="13"/>
        <v>42</v>
      </c>
      <c r="AX28" s="59">
        <v>6</v>
      </c>
      <c r="AY28" s="59" t="s">
        <v>124</v>
      </c>
      <c r="AZ28" s="8">
        <f t="shared" si="14"/>
        <v>3</v>
      </c>
      <c r="BA28" s="6">
        <f t="shared" si="15"/>
        <v>42</v>
      </c>
      <c r="BB28" s="9">
        <f t="shared" si="16"/>
        <v>3</v>
      </c>
      <c r="BC28" s="6">
        <f t="shared" si="17"/>
        <v>42</v>
      </c>
      <c r="BD28" s="9">
        <f t="shared" si="61"/>
        <v>6</v>
      </c>
      <c r="BE28" s="10">
        <f t="shared" si="18"/>
        <v>6</v>
      </c>
      <c r="BF28" s="279" t="s">
        <v>314</v>
      </c>
      <c r="BG28" s="327" t="s">
        <v>456</v>
      </c>
    </row>
    <row r="29" spans="1:59" ht="15.75" customHeight="1">
      <c r="A29" s="286" t="s">
        <v>382</v>
      </c>
      <c r="B29" s="54" t="s">
        <v>34</v>
      </c>
      <c r="C29" s="354" t="s">
        <v>134</v>
      </c>
      <c r="D29" s="113"/>
      <c r="E29" s="6" t="str">
        <f t="shared" si="0"/>
        <v/>
      </c>
      <c r="F29" s="113"/>
      <c r="G29" s="6" t="str">
        <f t="shared" si="1"/>
        <v/>
      </c>
      <c r="H29" s="113"/>
      <c r="I29" s="114"/>
      <c r="J29" s="60"/>
      <c r="K29" s="6" t="str">
        <f t="shared" si="2"/>
        <v/>
      </c>
      <c r="L29" s="59"/>
      <c r="M29" s="6" t="str">
        <f t="shared" si="3"/>
        <v/>
      </c>
      <c r="N29" s="59"/>
      <c r="O29" s="63"/>
      <c r="P29" s="59"/>
      <c r="Q29" s="6" t="str">
        <f t="shared" si="4"/>
        <v/>
      </c>
      <c r="R29" s="59"/>
      <c r="S29" s="6" t="str">
        <f t="shared" si="5"/>
        <v/>
      </c>
      <c r="T29" s="59"/>
      <c r="U29" s="62"/>
      <c r="V29" s="60"/>
      <c r="W29" s="6" t="str">
        <f t="shared" si="6"/>
        <v/>
      </c>
      <c r="X29" s="59"/>
      <c r="Y29" s="6" t="str">
        <f t="shared" si="7"/>
        <v/>
      </c>
      <c r="Z29" s="59"/>
      <c r="AA29" s="63"/>
      <c r="AB29" s="59"/>
      <c r="AC29" s="6" t="str">
        <f t="shared" si="59"/>
        <v/>
      </c>
      <c r="AD29" s="59"/>
      <c r="AE29" s="6" t="str">
        <f t="shared" si="60"/>
        <v/>
      </c>
      <c r="AF29" s="59"/>
      <c r="AG29" s="62"/>
      <c r="AH29" s="60"/>
      <c r="AI29" s="6" t="str">
        <f t="shared" si="8"/>
        <v/>
      </c>
      <c r="AJ29" s="59">
        <v>6</v>
      </c>
      <c r="AK29" s="6">
        <f>IF(AJ29*15=0,"",AJ29*15)</f>
        <v>90</v>
      </c>
      <c r="AL29" s="113">
        <v>6</v>
      </c>
      <c r="AM29" s="63" t="s">
        <v>75</v>
      </c>
      <c r="AN29" s="60"/>
      <c r="AO29" s="6" t="str">
        <f t="shared" si="10"/>
        <v/>
      </c>
      <c r="AP29" s="61"/>
      <c r="AQ29" s="6" t="str">
        <f t="shared" si="11"/>
        <v/>
      </c>
      <c r="AR29" s="61"/>
      <c r="AS29" s="64"/>
      <c r="AT29" s="59"/>
      <c r="AU29" s="6" t="str">
        <f t="shared" si="12"/>
        <v/>
      </c>
      <c r="AV29" s="59"/>
      <c r="AW29" s="6" t="str">
        <f t="shared" si="13"/>
        <v/>
      </c>
      <c r="AX29" s="59"/>
      <c r="AY29" s="59"/>
      <c r="AZ29" s="8" t="str">
        <f t="shared" si="14"/>
        <v/>
      </c>
      <c r="BA29" s="6" t="str">
        <f t="shared" si="15"/>
        <v/>
      </c>
      <c r="BB29" s="9">
        <f t="shared" si="16"/>
        <v>6</v>
      </c>
      <c r="BC29" s="6">
        <f t="shared" si="17"/>
        <v>84</v>
      </c>
      <c r="BD29" s="9">
        <f t="shared" si="61"/>
        <v>6</v>
      </c>
      <c r="BE29" s="10">
        <f t="shared" si="18"/>
        <v>6</v>
      </c>
      <c r="BF29" s="279" t="s">
        <v>314</v>
      </c>
      <c r="BG29" s="327" t="s">
        <v>448</v>
      </c>
    </row>
    <row r="30" spans="1:59" ht="15.75" customHeight="1">
      <c r="A30" s="286" t="s">
        <v>383</v>
      </c>
      <c r="B30" s="54" t="s">
        <v>34</v>
      </c>
      <c r="C30" s="355" t="s">
        <v>135</v>
      </c>
      <c r="D30" s="113"/>
      <c r="E30" s="6" t="str">
        <f t="shared" si="0"/>
        <v/>
      </c>
      <c r="F30" s="113"/>
      <c r="G30" s="6" t="str">
        <f t="shared" si="1"/>
        <v/>
      </c>
      <c r="H30" s="113"/>
      <c r="I30" s="114"/>
      <c r="J30" s="60"/>
      <c r="K30" s="6" t="str">
        <f t="shared" si="2"/>
        <v/>
      </c>
      <c r="L30" s="59"/>
      <c r="M30" s="6" t="str">
        <f t="shared" si="3"/>
        <v/>
      </c>
      <c r="N30" s="59"/>
      <c r="O30" s="63"/>
      <c r="P30" s="59"/>
      <c r="Q30" s="6" t="str">
        <f t="shared" si="4"/>
        <v/>
      </c>
      <c r="R30" s="59"/>
      <c r="S30" s="6" t="str">
        <f t="shared" si="5"/>
        <v/>
      </c>
      <c r="T30" s="59"/>
      <c r="U30" s="62"/>
      <c r="V30" s="60"/>
      <c r="W30" s="6" t="str">
        <f t="shared" si="6"/>
        <v/>
      </c>
      <c r="X30" s="59"/>
      <c r="Y30" s="6" t="str">
        <f t="shared" si="7"/>
        <v/>
      </c>
      <c r="Z30" s="59"/>
      <c r="AA30" s="63"/>
      <c r="AB30" s="59"/>
      <c r="AC30" s="6" t="str">
        <f t="shared" si="59"/>
        <v/>
      </c>
      <c r="AD30" s="59"/>
      <c r="AE30" s="6" t="str">
        <f t="shared" si="60"/>
        <v/>
      </c>
      <c r="AF30" s="59"/>
      <c r="AG30" s="62"/>
      <c r="AH30" s="60"/>
      <c r="AI30" s="6" t="str">
        <f t="shared" si="8"/>
        <v/>
      </c>
      <c r="AJ30" s="59"/>
      <c r="AK30" s="6" t="str">
        <f t="shared" si="9"/>
        <v/>
      </c>
      <c r="AL30" s="59"/>
      <c r="AM30" s="63"/>
      <c r="AN30" s="60"/>
      <c r="AO30" s="6" t="str">
        <f t="shared" si="10"/>
        <v/>
      </c>
      <c r="AP30" s="61">
        <v>6</v>
      </c>
      <c r="AQ30" s="6">
        <f>IF(AP30*15=0,"",AP30*15)</f>
        <v>90</v>
      </c>
      <c r="AR30" s="61">
        <v>6</v>
      </c>
      <c r="AS30" s="63" t="s">
        <v>75</v>
      </c>
      <c r="AT30" s="59"/>
      <c r="AU30" s="6" t="str">
        <f t="shared" si="12"/>
        <v/>
      </c>
      <c r="AV30" s="59"/>
      <c r="AW30" s="6" t="str">
        <f t="shared" si="13"/>
        <v/>
      </c>
      <c r="AX30" s="59"/>
      <c r="AY30" s="59"/>
      <c r="AZ30" s="8" t="str">
        <f t="shared" si="14"/>
        <v/>
      </c>
      <c r="BA30" s="6" t="str">
        <f t="shared" si="15"/>
        <v/>
      </c>
      <c r="BB30" s="9">
        <f t="shared" si="16"/>
        <v>6</v>
      </c>
      <c r="BC30" s="6">
        <f t="shared" si="17"/>
        <v>84</v>
      </c>
      <c r="BD30" s="9">
        <f t="shared" si="61"/>
        <v>6</v>
      </c>
      <c r="BE30" s="10">
        <f t="shared" si="18"/>
        <v>6</v>
      </c>
      <c r="BF30" s="279" t="s">
        <v>314</v>
      </c>
      <c r="BG30" s="327" t="s">
        <v>456</v>
      </c>
    </row>
    <row r="31" spans="1:59" s="2" customFormat="1" ht="15.75" customHeight="1">
      <c r="A31" s="286"/>
      <c r="B31" s="108" t="s">
        <v>19</v>
      </c>
      <c r="C31" s="259"/>
      <c r="D31" s="113"/>
      <c r="E31" s="6" t="str">
        <f t="shared" si="0"/>
        <v/>
      </c>
      <c r="F31" s="113"/>
      <c r="G31" s="6" t="str">
        <f t="shared" si="1"/>
        <v/>
      </c>
      <c r="H31" s="113"/>
      <c r="I31" s="114"/>
      <c r="J31" s="60"/>
      <c r="K31" s="6" t="str">
        <f t="shared" si="2"/>
        <v/>
      </c>
      <c r="L31" s="59"/>
      <c r="M31" s="6" t="str">
        <f t="shared" si="3"/>
        <v/>
      </c>
      <c r="N31" s="59"/>
      <c r="O31" s="63"/>
      <c r="P31" s="59"/>
      <c r="Q31" s="6" t="str">
        <f t="shared" si="4"/>
        <v/>
      </c>
      <c r="R31" s="59"/>
      <c r="S31" s="6" t="str">
        <f t="shared" si="5"/>
        <v/>
      </c>
      <c r="T31" s="59"/>
      <c r="U31" s="62"/>
      <c r="V31" s="60"/>
      <c r="W31" s="6" t="str">
        <f t="shared" si="6"/>
        <v/>
      </c>
      <c r="X31" s="59"/>
      <c r="Y31" s="6" t="str">
        <f t="shared" si="7"/>
        <v/>
      </c>
      <c r="Z31" s="59"/>
      <c r="AA31" s="63"/>
      <c r="AB31" s="59"/>
      <c r="AC31" s="6" t="str">
        <f t="shared" si="59"/>
        <v/>
      </c>
      <c r="AD31" s="59"/>
      <c r="AE31" s="6" t="str">
        <f t="shared" si="60"/>
        <v/>
      </c>
      <c r="AF31" s="59"/>
      <c r="AG31" s="62"/>
      <c r="AH31" s="60"/>
      <c r="AI31" s="6" t="str">
        <f t="shared" si="8"/>
        <v/>
      </c>
      <c r="AJ31" s="59"/>
      <c r="AK31" s="6" t="str">
        <f>IF(AJ31*15=0,"",AJ31*15)</f>
        <v/>
      </c>
      <c r="AL31" s="59"/>
      <c r="AM31" s="63"/>
      <c r="AN31" s="60"/>
      <c r="AO31" s="6" t="str">
        <f t="shared" si="10"/>
        <v/>
      </c>
      <c r="AP31" s="61"/>
      <c r="AQ31" s="6" t="str">
        <f t="shared" si="11"/>
        <v/>
      </c>
      <c r="AR31" s="61"/>
      <c r="AS31" s="64"/>
      <c r="AT31" s="59"/>
      <c r="AU31" s="6" t="str">
        <f t="shared" si="12"/>
        <v/>
      </c>
      <c r="AV31" s="59"/>
      <c r="AW31" s="6" t="str">
        <f t="shared" si="13"/>
        <v/>
      </c>
      <c r="AX31" s="59"/>
      <c r="AY31" s="59"/>
      <c r="AZ31" s="8" t="str">
        <f t="shared" si="14"/>
        <v/>
      </c>
      <c r="BA31" s="6" t="str">
        <f t="shared" si="15"/>
        <v/>
      </c>
      <c r="BB31" s="9" t="str">
        <f t="shared" si="16"/>
        <v/>
      </c>
      <c r="BC31" s="6" t="str">
        <f t="shared" si="17"/>
        <v/>
      </c>
      <c r="BD31" s="9" t="str">
        <f t="shared" si="61"/>
        <v/>
      </c>
      <c r="BE31" s="10" t="str">
        <f t="shared" si="18"/>
        <v/>
      </c>
      <c r="BF31" s="216"/>
      <c r="BG31" s="113"/>
    </row>
    <row r="32" spans="1:59" s="67" customFormat="1" ht="15.75" customHeight="1">
      <c r="A32" s="286"/>
      <c r="B32" s="108" t="s">
        <v>19</v>
      </c>
      <c r="C32" s="259"/>
      <c r="D32" s="113"/>
      <c r="E32" s="6" t="str">
        <f t="shared" si="0"/>
        <v/>
      </c>
      <c r="F32" s="113"/>
      <c r="G32" s="6" t="str">
        <f t="shared" si="1"/>
        <v/>
      </c>
      <c r="H32" s="113"/>
      <c r="I32" s="114"/>
      <c r="J32" s="60"/>
      <c r="K32" s="6" t="str">
        <f t="shared" si="2"/>
        <v/>
      </c>
      <c r="L32" s="59"/>
      <c r="M32" s="6" t="str">
        <f t="shared" si="3"/>
        <v/>
      </c>
      <c r="N32" s="59"/>
      <c r="O32" s="63"/>
      <c r="P32" s="59"/>
      <c r="Q32" s="6" t="str">
        <f t="shared" si="4"/>
        <v/>
      </c>
      <c r="R32" s="59"/>
      <c r="S32" s="6" t="str">
        <f t="shared" si="5"/>
        <v/>
      </c>
      <c r="T32" s="59"/>
      <c r="U32" s="62"/>
      <c r="V32" s="60"/>
      <c r="W32" s="6" t="str">
        <f t="shared" si="6"/>
        <v/>
      </c>
      <c r="X32" s="59"/>
      <c r="Y32" s="6" t="str">
        <f t="shared" si="7"/>
        <v/>
      </c>
      <c r="Z32" s="59"/>
      <c r="AA32" s="63"/>
      <c r="AB32" s="59"/>
      <c r="AC32" s="6" t="str">
        <f t="shared" si="59"/>
        <v/>
      </c>
      <c r="AD32" s="59"/>
      <c r="AE32" s="6" t="str">
        <f t="shared" si="60"/>
        <v/>
      </c>
      <c r="AF32" s="59"/>
      <c r="AG32" s="62"/>
      <c r="AH32" s="60"/>
      <c r="AI32" s="6" t="str">
        <f t="shared" si="8"/>
        <v/>
      </c>
      <c r="AJ32" s="59"/>
      <c r="AK32" s="6" t="str">
        <f>IF(AJ32*15=0,"",AJ32*15)</f>
        <v/>
      </c>
      <c r="AL32" s="59"/>
      <c r="AM32" s="63"/>
      <c r="AN32" s="60"/>
      <c r="AO32" s="6" t="str">
        <f t="shared" si="10"/>
        <v/>
      </c>
      <c r="AP32" s="61"/>
      <c r="AQ32" s="6" t="str">
        <f>IF(AP32*15=0,"",AP32*15)</f>
        <v/>
      </c>
      <c r="AR32" s="61"/>
      <c r="AS32" s="64"/>
      <c r="AT32" s="59"/>
      <c r="AU32" s="6" t="str">
        <f t="shared" si="12"/>
        <v/>
      </c>
      <c r="AV32" s="59"/>
      <c r="AW32" s="6" t="str">
        <f t="shared" si="13"/>
        <v/>
      </c>
      <c r="AX32" s="59"/>
      <c r="AY32" s="59"/>
      <c r="AZ32" s="8" t="str">
        <f t="shared" si="14"/>
        <v/>
      </c>
      <c r="BA32" s="6" t="str">
        <f t="shared" si="15"/>
        <v/>
      </c>
      <c r="BB32" s="9" t="str">
        <f t="shared" si="16"/>
        <v/>
      </c>
      <c r="BC32" s="6" t="str">
        <f t="shared" si="17"/>
        <v/>
      </c>
      <c r="BD32" s="9" t="str">
        <f t="shared" si="61"/>
        <v/>
      </c>
      <c r="BE32" s="10" t="str">
        <f t="shared" si="18"/>
        <v/>
      </c>
      <c r="BF32" s="216"/>
      <c r="BG32" s="113"/>
    </row>
    <row r="33" spans="1:59" s="67" customFormat="1" ht="15.75" customHeight="1">
      <c r="A33" s="286"/>
      <c r="B33" s="108" t="s">
        <v>19</v>
      </c>
      <c r="C33" s="259"/>
      <c r="D33" s="113"/>
      <c r="E33" s="6" t="str">
        <f t="shared" si="0"/>
        <v/>
      </c>
      <c r="F33" s="113"/>
      <c r="G33" s="6" t="str">
        <f t="shared" si="1"/>
        <v/>
      </c>
      <c r="H33" s="113"/>
      <c r="I33" s="114"/>
      <c r="J33" s="60"/>
      <c r="K33" s="6" t="str">
        <f t="shared" si="2"/>
        <v/>
      </c>
      <c r="L33" s="59"/>
      <c r="M33" s="6" t="str">
        <f t="shared" si="3"/>
        <v/>
      </c>
      <c r="N33" s="59"/>
      <c r="O33" s="63"/>
      <c r="P33" s="59"/>
      <c r="Q33" s="6" t="str">
        <f t="shared" si="4"/>
        <v/>
      </c>
      <c r="R33" s="59"/>
      <c r="S33" s="6" t="str">
        <f t="shared" si="5"/>
        <v/>
      </c>
      <c r="T33" s="59"/>
      <c r="U33" s="62"/>
      <c r="V33" s="60"/>
      <c r="W33" s="6" t="str">
        <f t="shared" si="6"/>
        <v/>
      </c>
      <c r="X33" s="59"/>
      <c r="Y33" s="6" t="str">
        <f t="shared" si="7"/>
        <v/>
      </c>
      <c r="Z33" s="59"/>
      <c r="AA33" s="63"/>
      <c r="AB33" s="59"/>
      <c r="AC33" s="6" t="str">
        <f t="shared" si="59"/>
        <v/>
      </c>
      <c r="AD33" s="59"/>
      <c r="AE33" s="6" t="str">
        <f t="shared" si="60"/>
        <v/>
      </c>
      <c r="AF33" s="59"/>
      <c r="AG33" s="62"/>
      <c r="AH33" s="60"/>
      <c r="AI33" s="6" t="str">
        <f t="shared" si="8"/>
        <v/>
      </c>
      <c r="AJ33" s="59"/>
      <c r="AK33" s="6" t="str">
        <f t="shared" si="9"/>
        <v/>
      </c>
      <c r="AL33" s="59"/>
      <c r="AM33" s="63"/>
      <c r="AN33" s="60"/>
      <c r="AO33" s="6" t="str">
        <f t="shared" si="10"/>
        <v/>
      </c>
      <c r="AP33" s="61"/>
      <c r="AQ33" s="6" t="str">
        <f>IF(AP33*15=0,"",AP33*15)</f>
        <v/>
      </c>
      <c r="AR33" s="61"/>
      <c r="AS33" s="64"/>
      <c r="AT33" s="59"/>
      <c r="AU33" s="6" t="str">
        <f t="shared" si="12"/>
        <v/>
      </c>
      <c r="AV33" s="59"/>
      <c r="AW33" s="6" t="str">
        <f t="shared" si="13"/>
        <v/>
      </c>
      <c r="AX33" s="59"/>
      <c r="AY33" s="59"/>
      <c r="AZ33" s="8" t="str">
        <f t="shared" si="14"/>
        <v/>
      </c>
      <c r="BA33" s="6" t="str">
        <f t="shared" si="15"/>
        <v/>
      </c>
      <c r="BB33" s="9" t="str">
        <f t="shared" si="16"/>
        <v/>
      </c>
      <c r="BC33" s="6" t="str">
        <f t="shared" si="17"/>
        <v/>
      </c>
      <c r="BD33" s="9"/>
      <c r="BE33" s="10" t="str">
        <f t="shared" si="18"/>
        <v/>
      </c>
      <c r="BF33" s="216"/>
      <c r="BG33" s="113"/>
    </row>
    <row r="34" spans="1:59" s="67" customFormat="1" ht="15.75" customHeight="1">
      <c r="A34" s="286"/>
      <c r="B34" s="108" t="s">
        <v>19</v>
      </c>
      <c r="C34" s="259"/>
      <c r="D34" s="113"/>
      <c r="E34" s="6" t="str">
        <f t="shared" si="0"/>
        <v/>
      </c>
      <c r="F34" s="113"/>
      <c r="G34" s="6" t="str">
        <f t="shared" si="1"/>
        <v/>
      </c>
      <c r="H34" s="113"/>
      <c r="I34" s="114"/>
      <c r="J34" s="60"/>
      <c r="K34" s="6" t="str">
        <f t="shared" si="2"/>
        <v/>
      </c>
      <c r="L34" s="59"/>
      <c r="M34" s="6" t="str">
        <f t="shared" si="3"/>
        <v/>
      </c>
      <c r="N34" s="59"/>
      <c r="O34" s="63"/>
      <c r="P34" s="59"/>
      <c r="Q34" s="6" t="str">
        <f t="shared" si="4"/>
        <v/>
      </c>
      <c r="R34" s="59"/>
      <c r="S34" s="6" t="str">
        <f t="shared" si="5"/>
        <v/>
      </c>
      <c r="T34" s="59"/>
      <c r="U34" s="62"/>
      <c r="V34" s="60"/>
      <c r="W34" s="6" t="str">
        <f t="shared" si="6"/>
        <v/>
      </c>
      <c r="X34" s="59"/>
      <c r="Y34" s="6" t="str">
        <f t="shared" si="7"/>
        <v/>
      </c>
      <c r="Z34" s="59"/>
      <c r="AA34" s="63"/>
      <c r="AB34" s="59"/>
      <c r="AC34" s="6" t="str">
        <f t="shared" si="59"/>
        <v/>
      </c>
      <c r="AD34" s="59"/>
      <c r="AE34" s="6" t="str">
        <f t="shared" si="60"/>
        <v/>
      </c>
      <c r="AF34" s="59"/>
      <c r="AG34" s="62"/>
      <c r="AH34" s="60"/>
      <c r="AI34" s="6" t="str">
        <f t="shared" si="8"/>
        <v/>
      </c>
      <c r="AJ34" s="59"/>
      <c r="AK34" s="6" t="str">
        <f t="shared" si="9"/>
        <v/>
      </c>
      <c r="AL34" s="59"/>
      <c r="AM34" s="63"/>
      <c r="AN34" s="60"/>
      <c r="AO34" s="6" t="str">
        <f t="shared" si="10"/>
        <v/>
      </c>
      <c r="AP34" s="61"/>
      <c r="AQ34" s="6" t="str">
        <f t="shared" si="11"/>
        <v/>
      </c>
      <c r="AR34" s="61"/>
      <c r="AS34" s="64"/>
      <c r="AT34" s="59"/>
      <c r="AU34" s="6" t="str">
        <f t="shared" si="12"/>
        <v/>
      </c>
      <c r="AV34" s="59"/>
      <c r="AW34" s="6" t="str">
        <f t="shared" si="13"/>
        <v/>
      </c>
      <c r="AX34" s="59"/>
      <c r="AY34" s="59"/>
      <c r="AZ34" s="8" t="str">
        <f t="shared" si="14"/>
        <v/>
      </c>
      <c r="BA34" s="6" t="str">
        <f t="shared" si="15"/>
        <v/>
      </c>
      <c r="BB34" s="9" t="str">
        <f t="shared" si="16"/>
        <v/>
      </c>
      <c r="BC34" s="6" t="str">
        <f t="shared" si="17"/>
        <v/>
      </c>
      <c r="BD34" s="9" t="str">
        <f t="shared" si="61"/>
        <v/>
      </c>
      <c r="BE34" s="10" t="str">
        <f t="shared" si="18"/>
        <v/>
      </c>
      <c r="BF34" s="216"/>
      <c r="BG34" s="113"/>
    </row>
    <row r="35" spans="1:59" s="2" customFormat="1" ht="15.75" customHeight="1">
      <c r="A35" s="286"/>
      <c r="B35" s="253" t="s">
        <v>19</v>
      </c>
      <c r="C35" s="259"/>
      <c r="D35" s="113"/>
      <c r="E35" s="6" t="str">
        <f t="shared" si="0"/>
        <v/>
      </c>
      <c r="F35" s="113"/>
      <c r="G35" s="6" t="str">
        <f t="shared" si="1"/>
        <v/>
      </c>
      <c r="H35" s="113"/>
      <c r="I35" s="114"/>
      <c r="J35" s="60"/>
      <c r="K35" s="6" t="str">
        <f t="shared" si="2"/>
        <v/>
      </c>
      <c r="L35" s="59"/>
      <c r="M35" s="6" t="str">
        <f t="shared" si="3"/>
        <v/>
      </c>
      <c r="N35" s="59"/>
      <c r="O35" s="63"/>
      <c r="P35" s="59"/>
      <c r="Q35" s="6" t="str">
        <f t="shared" si="4"/>
        <v/>
      </c>
      <c r="R35" s="59"/>
      <c r="S35" s="6" t="str">
        <f t="shared" si="5"/>
        <v/>
      </c>
      <c r="T35" s="59"/>
      <c r="U35" s="62"/>
      <c r="V35" s="60"/>
      <c r="W35" s="6" t="str">
        <f t="shared" si="6"/>
        <v/>
      </c>
      <c r="X35" s="59"/>
      <c r="Y35" s="6" t="str">
        <f t="shared" si="7"/>
        <v/>
      </c>
      <c r="Z35" s="59"/>
      <c r="AA35" s="63"/>
      <c r="AB35" s="59"/>
      <c r="AC35" s="6" t="str">
        <f t="shared" si="59"/>
        <v/>
      </c>
      <c r="AD35" s="59"/>
      <c r="AE35" s="6" t="str">
        <f t="shared" si="60"/>
        <v/>
      </c>
      <c r="AF35" s="59"/>
      <c r="AG35" s="62"/>
      <c r="AH35" s="60"/>
      <c r="AI35" s="6" t="str">
        <f t="shared" si="8"/>
        <v/>
      </c>
      <c r="AJ35" s="59"/>
      <c r="AK35" s="6" t="str">
        <f t="shared" si="9"/>
        <v/>
      </c>
      <c r="AL35" s="59"/>
      <c r="AM35" s="63"/>
      <c r="AN35" s="60"/>
      <c r="AO35" s="6" t="str">
        <f t="shared" si="10"/>
        <v/>
      </c>
      <c r="AP35" s="61"/>
      <c r="AQ35" s="6" t="str">
        <f t="shared" si="11"/>
        <v/>
      </c>
      <c r="AR35" s="61"/>
      <c r="AS35" s="64"/>
      <c r="AT35" s="59"/>
      <c r="AU35" s="6" t="str">
        <f t="shared" si="12"/>
        <v/>
      </c>
      <c r="AV35" s="59"/>
      <c r="AW35" s="6" t="str">
        <f t="shared" si="13"/>
        <v/>
      </c>
      <c r="AX35" s="59"/>
      <c r="AY35" s="59"/>
      <c r="AZ35" s="8" t="str">
        <f t="shared" si="14"/>
        <v/>
      </c>
      <c r="BA35" s="6" t="str">
        <f t="shared" si="15"/>
        <v/>
      </c>
      <c r="BB35" s="9" t="str">
        <f t="shared" si="16"/>
        <v/>
      </c>
      <c r="BC35" s="6" t="str">
        <f t="shared" si="17"/>
        <v/>
      </c>
      <c r="BD35" s="9" t="str">
        <f t="shared" si="61"/>
        <v/>
      </c>
      <c r="BE35" s="10" t="str">
        <f t="shared" si="18"/>
        <v/>
      </c>
      <c r="BF35" s="216"/>
      <c r="BG35" s="113"/>
    </row>
    <row r="36" spans="1:59" s="2" customFormat="1" ht="15.75" customHeight="1">
      <c r="A36" s="286"/>
      <c r="B36" s="253" t="s">
        <v>19</v>
      </c>
      <c r="C36" s="259"/>
      <c r="D36" s="113"/>
      <c r="E36" s="6" t="str">
        <f t="shared" si="0"/>
        <v/>
      </c>
      <c r="F36" s="113"/>
      <c r="G36" s="6" t="str">
        <f t="shared" si="1"/>
        <v/>
      </c>
      <c r="H36" s="113"/>
      <c r="I36" s="114"/>
      <c r="J36" s="60"/>
      <c r="K36" s="6" t="str">
        <f t="shared" si="2"/>
        <v/>
      </c>
      <c r="L36" s="59"/>
      <c r="M36" s="6" t="str">
        <f t="shared" si="3"/>
        <v/>
      </c>
      <c r="N36" s="59"/>
      <c r="O36" s="63"/>
      <c r="P36" s="59"/>
      <c r="Q36" s="6" t="str">
        <f t="shared" si="4"/>
        <v/>
      </c>
      <c r="R36" s="59"/>
      <c r="S36" s="6" t="str">
        <f t="shared" si="5"/>
        <v/>
      </c>
      <c r="T36" s="59"/>
      <c r="U36" s="62"/>
      <c r="V36" s="60"/>
      <c r="W36" s="6" t="str">
        <f t="shared" si="6"/>
        <v/>
      </c>
      <c r="X36" s="59"/>
      <c r="Y36" s="6" t="str">
        <f t="shared" si="7"/>
        <v/>
      </c>
      <c r="Z36" s="59"/>
      <c r="AA36" s="63"/>
      <c r="AB36" s="59"/>
      <c r="AC36" s="6" t="str">
        <f t="shared" si="59"/>
        <v/>
      </c>
      <c r="AD36" s="59"/>
      <c r="AE36" s="6" t="str">
        <f t="shared" si="60"/>
        <v/>
      </c>
      <c r="AF36" s="59"/>
      <c r="AG36" s="62"/>
      <c r="AH36" s="60"/>
      <c r="AI36" s="6" t="str">
        <f t="shared" si="8"/>
        <v/>
      </c>
      <c r="AJ36" s="59"/>
      <c r="AK36" s="6" t="str">
        <f t="shared" si="9"/>
        <v/>
      </c>
      <c r="AL36" s="59"/>
      <c r="AM36" s="63"/>
      <c r="AN36" s="60"/>
      <c r="AO36" s="6" t="str">
        <f t="shared" si="10"/>
        <v/>
      </c>
      <c r="AP36" s="61"/>
      <c r="AQ36" s="6" t="str">
        <f t="shared" si="11"/>
        <v/>
      </c>
      <c r="AR36" s="61"/>
      <c r="AS36" s="64"/>
      <c r="AT36" s="59"/>
      <c r="AU36" s="6" t="str">
        <f t="shared" si="12"/>
        <v/>
      </c>
      <c r="AV36" s="59"/>
      <c r="AW36" s="6" t="str">
        <f t="shared" si="13"/>
        <v/>
      </c>
      <c r="AX36" s="59"/>
      <c r="AY36" s="59"/>
      <c r="AZ36" s="8" t="str">
        <f t="shared" si="14"/>
        <v/>
      </c>
      <c r="BA36" s="6" t="str">
        <f t="shared" si="15"/>
        <v/>
      </c>
      <c r="BB36" s="9" t="str">
        <f t="shared" si="16"/>
        <v/>
      </c>
      <c r="BC36" s="6" t="str">
        <f t="shared" si="17"/>
        <v/>
      </c>
      <c r="BD36" s="9" t="str">
        <f t="shared" si="61"/>
        <v/>
      </c>
      <c r="BE36" s="10" t="str">
        <f t="shared" si="18"/>
        <v/>
      </c>
      <c r="BF36" s="216"/>
      <c r="BG36" s="113"/>
    </row>
    <row r="37" spans="1:59" ht="15.75" customHeight="1">
      <c r="A37" s="286"/>
      <c r="B37" s="253" t="s">
        <v>19</v>
      </c>
      <c r="C37" s="259"/>
      <c r="D37" s="113"/>
      <c r="E37" s="6" t="str">
        <f t="shared" si="0"/>
        <v/>
      </c>
      <c r="F37" s="113"/>
      <c r="G37" s="6" t="str">
        <f t="shared" si="1"/>
        <v/>
      </c>
      <c r="H37" s="113"/>
      <c r="I37" s="114"/>
      <c r="J37" s="60"/>
      <c r="K37" s="6" t="str">
        <f t="shared" si="2"/>
        <v/>
      </c>
      <c r="L37" s="59"/>
      <c r="M37" s="6" t="str">
        <f t="shared" si="3"/>
        <v/>
      </c>
      <c r="N37" s="59"/>
      <c r="O37" s="63"/>
      <c r="P37" s="59"/>
      <c r="Q37" s="6" t="str">
        <f t="shared" si="4"/>
        <v/>
      </c>
      <c r="R37" s="59"/>
      <c r="S37" s="6" t="str">
        <f t="shared" si="5"/>
        <v/>
      </c>
      <c r="T37" s="59"/>
      <c r="U37" s="62"/>
      <c r="V37" s="60"/>
      <c r="W37" s="6" t="str">
        <f t="shared" si="6"/>
        <v/>
      </c>
      <c r="X37" s="59"/>
      <c r="Y37" s="6" t="str">
        <f t="shared" si="7"/>
        <v/>
      </c>
      <c r="Z37" s="59"/>
      <c r="AA37" s="63"/>
      <c r="AB37" s="59"/>
      <c r="AC37" s="6" t="str">
        <f t="shared" si="59"/>
        <v/>
      </c>
      <c r="AD37" s="59"/>
      <c r="AE37" s="6" t="str">
        <f t="shared" si="60"/>
        <v/>
      </c>
      <c r="AF37" s="59"/>
      <c r="AG37" s="62"/>
      <c r="AH37" s="60"/>
      <c r="AI37" s="6" t="str">
        <f t="shared" si="8"/>
        <v/>
      </c>
      <c r="AJ37" s="59"/>
      <c r="AK37" s="6" t="str">
        <f t="shared" si="9"/>
        <v/>
      </c>
      <c r="AL37" s="59"/>
      <c r="AM37" s="63"/>
      <c r="AN37" s="60"/>
      <c r="AO37" s="6" t="str">
        <f t="shared" si="10"/>
        <v/>
      </c>
      <c r="AP37" s="61"/>
      <c r="AQ37" s="6" t="str">
        <f t="shared" si="11"/>
        <v/>
      </c>
      <c r="AR37" s="61"/>
      <c r="AS37" s="64"/>
      <c r="AT37" s="59"/>
      <c r="AU37" s="6" t="str">
        <f t="shared" si="12"/>
        <v/>
      </c>
      <c r="AV37" s="59"/>
      <c r="AW37" s="6" t="str">
        <f t="shared" si="13"/>
        <v/>
      </c>
      <c r="AX37" s="59"/>
      <c r="AY37" s="59"/>
      <c r="AZ37" s="8" t="str">
        <f t="shared" si="14"/>
        <v/>
      </c>
      <c r="BA37" s="6" t="str">
        <f t="shared" si="15"/>
        <v/>
      </c>
      <c r="BB37" s="9" t="str">
        <f t="shared" si="16"/>
        <v/>
      </c>
      <c r="BC37" s="6" t="str">
        <f t="shared" si="17"/>
        <v/>
      </c>
      <c r="BD37" s="9" t="str">
        <f t="shared" si="61"/>
        <v/>
      </c>
      <c r="BE37" s="10" t="str">
        <f t="shared" si="18"/>
        <v/>
      </c>
      <c r="BF37" s="216"/>
      <c r="BG37" s="113"/>
    </row>
    <row r="38" spans="1:59" s="132" customFormat="1" ht="15.75" customHeight="1" thickBot="1">
      <c r="A38" s="217"/>
      <c r="B38" s="12"/>
      <c r="C38" s="190" t="s">
        <v>62</v>
      </c>
      <c r="D38" s="143">
        <f>SUM(D12:D37)</f>
        <v>0</v>
      </c>
      <c r="E38" s="143">
        <f>SUM(E12:E37)</f>
        <v>0</v>
      </c>
      <c r="F38" s="143">
        <f>SUM(F12:F37)</f>
        <v>0</v>
      </c>
      <c r="G38" s="143">
        <f>SUM(G12:G37)</f>
        <v>0</v>
      </c>
      <c r="H38" s="143">
        <f>SUM(H12:H37)</f>
        <v>0</v>
      </c>
      <c r="I38" s="229" t="s">
        <v>17</v>
      </c>
      <c r="J38" s="143">
        <f>SUM(J12:J37)</f>
        <v>0</v>
      </c>
      <c r="K38" s="143">
        <f>SUM(K12:K37)</f>
        <v>0</v>
      </c>
      <c r="L38" s="143">
        <f>SUM(L12:L37)</f>
        <v>0</v>
      </c>
      <c r="M38" s="143">
        <f>SUM(M12:M37)</f>
        <v>0</v>
      </c>
      <c r="N38" s="143">
        <f>SUM(N12:N37)</f>
        <v>0</v>
      </c>
      <c r="O38" s="229" t="s">
        <v>17</v>
      </c>
      <c r="P38" s="143">
        <f>SUM(P12:P37)</f>
        <v>0</v>
      </c>
      <c r="Q38" s="143">
        <f>SUM(Q12:Q37)</f>
        <v>0</v>
      </c>
      <c r="R38" s="143">
        <f>SUM(R12:R37)</f>
        <v>0</v>
      </c>
      <c r="S38" s="143">
        <f>SUM(S12:S37)</f>
        <v>0</v>
      </c>
      <c r="T38" s="143">
        <f>SUM(T12:T37)</f>
        <v>0</v>
      </c>
      <c r="U38" s="229" t="s">
        <v>17</v>
      </c>
      <c r="V38" s="143">
        <f>SUM(V12:V37)</f>
        <v>0</v>
      </c>
      <c r="W38" s="143">
        <f>SUM(W12:W37)</f>
        <v>0</v>
      </c>
      <c r="X38" s="143">
        <f>SUM(X12:X37)</f>
        <v>0</v>
      </c>
      <c r="Y38" s="143">
        <f>SUM(Y12:Y37)</f>
        <v>0</v>
      </c>
      <c r="Z38" s="143">
        <f>SUM(Z12:Z37)</f>
        <v>0</v>
      </c>
      <c r="AA38" s="229" t="s">
        <v>17</v>
      </c>
      <c r="AB38" s="143">
        <f>SUM(AB12:AB37)</f>
        <v>12</v>
      </c>
      <c r="AC38" s="143">
        <f>SUM(AC12:AC37)</f>
        <v>154</v>
      </c>
      <c r="AD38" s="143">
        <f>SUM(AD12:AD37)</f>
        <v>9</v>
      </c>
      <c r="AE38" s="143">
        <f>SUM(AE12:AE37)</f>
        <v>126</v>
      </c>
      <c r="AF38" s="143">
        <f>SUM(AF12:AF37)</f>
        <v>19</v>
      </c>
      <c r="AG38" s="229" t="s">
        <v>17</v>
      </c>
      <c r="AH38" s="143">
        <f>SUM(AH12:AH37)</f>
        <v>7</v>
      </c>
      <c r="AI38" s="143">
        <f>SUM(AI12:AI37)</f>
        <v>98</v>
      </c>
      <c r="AJ38" s="143">
        <f>SUM(AJ12:AJ37)</f>
        <v>17</v>
      </c>
      <c r="AK38" s="143">
        <f>SUM(AK12:AK37)</f>
        <v>244</v>
      </c>
      <c r="AL38" s="143">
        <f>SUM(AL12:AL37)</f>
        <v>23</v>
      </c>
      <c r="AM38" s="229" t="s">
        <v>17</v>
      </c>
      <c r="AN38" s="143">
        <f>SUM(AN12:AN37)</f>
        <v>9</v>
      </c>
      <c r="AO38" s="143">
        <f>SUM(AO12:AO37)</f>
        <v>126</v>
      </c>
      <c r="AP38" s="143">
        <f>SUM(AP12:AP37)</f>
        <v>13</v>
      </c>
      <c r="AQ38" s="143">
        <f>SUM(AQ12:AQ37)</f>
        <v>188</v>
      </c>
      <c r="AR38" s="143">
        <f>SUM(AR12:AR37)</f>
        <v>22</v>
      </c>
      <c r="AS38" s="229" t="s">
        <v>17</v>
      </c>
      <c r="AT38" s="143">
        <f>SUM(AT12:AT37)</f>
        <v>6</v>
      </c>
      <c r="AU38" s="143">
        <f>SUM(AU12:AU37)</f>
        <v>84</v>
      </c>
      <c r="AV38" s="143">
        <f>SUM(AV12:AV37)</f>
        <v>6</v>
      </c>
      <c r="AW38" s="143">
        <f>SUM(AW12:AW37)</f>
        <v>84</v>
      </c>
      <c r="AX38" s="143">
        <f>SUM(AX12:AX37)</f>
        <v>12</v>
      </c>
      <c r="AY38" s="229" t="s">
        <v>17</v>
      </c>
      <c r="AZ38" s="143">
        <f t="shared" ref="AZ38:BE38" si="62">SUM(AZ12:AZ37)</f>
        <v>34</v>
      </c>
      <c r="BA38" s="143">
        <f t="shared" si="62"/>
        <v>476</v>
      </c>
      <c r="BB38" s="143">
        <f t="shared" si="62"/>
        <v>45</v>
      </c>
      <c r="BC38" s="143">
        <f t="shared" si="62"/>
        <v>630</v>
      </c>
      <c r="BD38" s="143">
        <f t="shared" si="62"/>
        <v>76</v>
      </c>
      <c r="BE38" s="143">
        <f t="shared" si="62"/>
        <v>79</v>
      </c>
    </row>
    <row r="39" spans="1:59" s="132" customFormat="1" ht="15.75" customHeight="1" thickBot="1">
      <c r="A39" s="188"/>
      <c r="B39" s="189"/>
      <c r="C39" s="130" t="s">
        <v>44</v>
      </c>
      <c r="D39" s="131">
        <f>D10+D38</f>
        <v>0</v>
      </c>
      <c r="E39" s="131">
        <f>E10+E38</f>
        <v>0</v>
      </c>
      <c r="F39" s="131">
        <f>F10+F38</f>
        <v>30</v>
      </c>
      <c r="G39" s="131">
        <f>G10+G38</f>
        <v>600</v>
      </c>
      <c r="H39" s="131">
        <f>H10+H38</f>
        <v>27</v>
      </c>
      <c r="I39" s="230" t="s">
        <v>17</v>
      </c>
      <c r="J39" s="131">
        <f>J10+J38</f>
        <v>19</v>
      </c>
      <c r="K39" s="131">
        <f>K10+K38</f>
        <v>238</v>
      </c>
      <c r="L39" s="131">
        <f>L10+L38</f>
        <v>15</v>
      </c>
      <c r="M39" s="131">
        <f>M10+M38</f>
        <v>210</v>
      </c>
      <c r="N39" s="131">
        <f>N10+N38</f>
        <v>30</v>
      </c>
      <c r="O39" s="230" t="s">
        <v>17</v>
      </c>
      <c r="P39" s="131">
        <f>P10+P38</f>
        <v>13</v>
      </c>
      <c r="Q39" s="131">
        <f>Q10+Q38</f>
        <v>182</v>
      </c>
      <c r="R39" s="131">
        <f>R10+R38</f>
        <v>21</v>
      </c>
      <c r="S39" s="131">
        <f>S10+S38</f>
        <v>334</v>
      </c>
      <c r="T39" s="131">
        <f>T10+T38</f>
        <v>30</v>
      </c>
      <c r="U39" s="230" t="s">
        <v>17</v>
      </c>
      <c r="V39" s="131">
        <f>V10+V38</f>
        <v>14</v>
      </c>
      <c r="W39" s="131">
        <f>W10+W38</f>
        <v>196</v>
      </c>
      <c r="X39" s="131">
        <f>X10+X38</f>
        <v>19</v>
      </c>
      <c r="Y39" s="131">
        <f>Y10+Y38</f>
        <v>266</v>
      </c>
      <c r="Z39" s="131">
        <f>Z10+Z38</f>
        <v>32</v>
      </c>
      <c r="AA39" s="230" t="s">
        <v>17</v>
      </c>
      <c r="AB39" s="131">
        <f>AB10+AB38</f>
        <v>16</v>
      </c>
      <c r="AC39" s="131">
        <f>AC10+AC38</f>
        <v>210</v>
      </c>
      <c r="AD39" s="131">
        <f>AD10+AD38</f>
        <v>18</v>
      </c>
      <c r="AE39" s="131">
        <f>AE10+AE38</f>
        <v>252</v>
      </c>
      <c r="AF39" s="131">
        <f>AF10+AF38</f>
        <v>32</v>
      </c>
      <c r="AG39" s="230" t="s">
        <v>17</v>
      </c>
      <c r="AH39" s="131">
        <f>AH10+AH38</f>
        <v>9</v>
      </c>
      <c r="AI39" s="131">
        <f>AI10+AI38</f>
        <v>126</v>
      </c>
      <c r="AJ39" s="131">
        <f>AJ10+AJ38</f>
        <v>23</v>
      </c>
      <c r="AK39" s="131">
        <f>AK10+AK38</f>
        <v>328</v>
      </c>
      <c r="AL39" s="131">
        <f>AL10+AL38</f>
        <v>31</v>
      </c>
      <c r="AM39" s="230" t="s">
        <v>17</v>
      </c>
      <c r="AN39" s="131">
        <f>AN10+AN38</f>
        <v>11</v>
      </c>
      <c r="AO39" s="131">
        <f>AO10+AO38</f>
        <v>126</v>
      </c>
      <c r="AP39" s="131">
        <f>AP10+AP38</f>
        <v>19</v>
      </c>
      <c r="AQ39" s="131">
        <f>AQ10+AQ38</f>
        <v>244</v>
      </c>
      <c r="AR39" s="131">
        <f>AR10+AR38</f>
        <v>30</v>
      </c>
      <c r="AS39" s="230" t="s">
        <v>17</v>
      </c>
      <c r="AT39" s="131">
        <f>AT10+AT38</f>
        <v>9</v>
      </c>
      <c r="AU39" s="131">
        <f>AU10+AU38</f>
        <v>126</v>
      </c>
      <c r="AV39" s="131">
        <f>AV10+AV38</f>
        <v>19</v>
      </c>
      <c r="AW39" s="131">
        <f>AW10+AW38</f>
        <v>274</v>
      </c>
      <c r="AX39" s="131">
        <f>AX10+AX38</f>
        <v>28</v>
      </c>
      <c r="AY39" s="230" t="s">
        <v>17</v>
      </c>
      <c r="AZ39" s="144">
        <f t="shared" ref="AZ39:BE39" si="63">AZ10+AZ38</f>
        <v>91</v>
      </c>
      <c r="BA39" s="144">
        <f t="shared" si="63"/>
        <v>1274</v>
      </c>
      <c r="BB39" s="144">
        <f t="shared" si="63"/>
        <v>156</v>
      </c>
      <c r="BC39" s="144">
        <f t="shared" si="63"/>
        <v>2296</v>
      </c>
      <c r="BD39" s="144">
        <f t="shared" si="63"/>
        <v>240</v>
      </c>
      <c r="BE39" s="144">
        <f t="shared" si="63"/>
        <v>255</v>
      </c>
    </row>
    <row r="40" spans="1:59" ht="18.75" customHeight="1">
      <c r="A40" s="145"/>
      <c r="B40" s="146"/>
      <c r="C40" s="147" t="s">
        <v>16</v>
      </c>
      <c r="D40" s="526"/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6"/>
      <c r="W40" s="536"/>
      <c r="X40" s="536"/>
      <c r="Y40" s="536"/>
      <c r="Z40" s="536"/>
      <c r="AA40" s="536"/>
      <c r="AB40" s="526"/>
      <c r="AC40" s="536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6"/>
      <c r="AO40" s="536"/>
      <c r="AP40" s="536"/>
      <c r="AQ40" s="536"/>
      <c r="AR40" s="536"/>
      <c r="AS40" s="536"/>
      <c r="AT40" s="536"/>
      <c r="AU40" s="536"/>
      <c r="AV40" s="536"/>
      <c r="AW40" s="536"/>
      <c r="AX40" s="536"/>
      <c r="AY40" s="536"/>
      <c r="AZ40" s="528"/>
      <c r="BA40" s="537"/>
      <c r="BB40" s="537"/>
      <c r="BC40" s="537"/>
      <c r="BD40" s="537"/>
      <c r="BE40" s="537"/>
      <c r="BF40" s="221"/>
      <c r="BG40" s="221"/>
    </row>
    <row r="41" spans="1:59" s="105" customFormat="1" ht="15.75" customHeight="1">
      <c r="A41" s="53"/>
      <c r="B41" s="280" t="s">
        <v>15</v>
      </c>
      <c r="C41" s="55" t="s">
        <v>54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6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s="105" customFormat="1" ht="15.75" customHeight="1">
      <c r="A42" s="281"/>
      <c r="B42" s="280" t="s">
        <v>15</v>
      </c>
      <c r="C42" s="55" t="s">
        <v>55</v>
      </c>
      <c r="D42" s="113"/>
      <c r="E42" s="6" t="str">
        <f>IF(D42*14=0,"",D42*14)</f>
        <v/>
      </c>
      <c r="F42" s="113"/>
      <c r="G42" s="6" t="str">
        <f>IF(F42*14=0,"",F42*14)</f>
        <v/>
      </c>
      <c r="H42" s="113"/>
      <c r="I42" s="114"/>
      <c r="J42" s="60"/>
      <c r="K42" s="6" t="str">
        <f>IF(J42*14=0,"",J42*14)</f>
        <v/>
      </c>
      <c r="L42" s="59"/>
      <c r="M42" s="6" t="str">
        <f>IF(L42*14=0,"",L42*14)</f>
        <v/>
      </c>
      <c r="N42" s="59"/>
      <c r="O42" s="63"/>
      <c r="P42" s="59"/>
      <c r="Q42" s="6" t="str">
        <f>IF(P42*14=0,"",P42*14)</f>
        <v/>
      </c>
      <c r="R42" s="59"/>
      <c r="S42" s="6" t="str">
        <f>IF(R42*14=0,"",R42*14)</f>
        <v/>
      </c>
      <c r="T42" s="59"/>
      <c r="U42" s="62"/>
      <c r="V42" s="60"/>
      <c r="W42" s="6" t="str">
        <f>IF(V42*14=0,"",V42*14)</f>
        <v/>
      </c>
      <c r="X42" s="59"/>
      <c r="Y42" s="6" t="str">
        <f>IF(X42*14=0,"",X42*14)</f>
        <v/>
      </c>
      <c r="Z42" s="59"/>
      <c r="AA42" s="63"/>
      <c r="AB42" s="59"/>
      <c r="AC42" s="6" t="str">
        <f>IF(AB42*14=0,"",AB42*14)</f>
        <v/>
      </c>
      <c r="AD42" s="59"/>
      <c r="AE42" s="6" t="str">
        <f>IF(AD42*14=0,"",AD42*14)</f>
        <v/>
      </c>
      <c r="AF42" s="59"/>
      <c r="AG42" s="62"/>
      <c r="AH42" s="60"/>
      <c r="AI42" s="6" t="str">
        <f>IF(AH42*14=0,"",AH42*14)</f>
        <v/>
      </c>
      <c r="AJ42" s="59"/>
      <c r="AK42" s="6" t="str">
        <f>IF(AJ42*14=0,"",AJ42*14)</f>
        <v/>
      </c>
      <c r="AL42" s="59"/>
      <c r="AM42" s="63"/>
      <c r="AN42" s="60"/>
      <c r="AO42" s="6" t="str">
        <f>IF(AN42*14=0,"",AN42*14)</f>
        <v/>
      </c>
      <c r="AP42" s="61"/>
      <c r="AQ42" s="6" t="str">
        <f>IF(AP42*14=0,"",AP42*14)</f>
        <v/>
      </c>
      <c r="AR42" s="61"/>
      <c r="AS42" s="64"/>
      <c r="AT42" s="59"/>
      <c r="AU42" s="6" t="str">
        <f>IF(AT42*14=0,"",AT42*14)</f>
        <v/>
      </c>
      <c r="AV42" s="59"/>
      <c r="AW42" s="6" t="str">
        <f>IF(AV42*14=0,"",AV42*14)</f>
        <v/>
      </c>
      <c r="AX42" s="59"/>
      <c r="AY42" s="59"/>
      <c r="AZ42" s="8" t="str">
        <f>IF(D42+J42+P42+V42+AB42+AH42+AN42+AT42=0,"",D42+J42+P42+V42+AB42+AH42+AN42+AT42)</f>
        <v/>
      </c>
      <c r="BA42" s="18" t="str">
        <f>IF((P42+V42+AB42+AH42+AN42+AT42)*14=0,"",(P42+V42+AB42+AH42+AN42+AT42)*14)</f>
        <v/>
      </c>
      <c r="BB42" s="9" t="str">
        <f>IF(F42+L42+R42+X42+AD42+AJ42+AP42+AV42=0,"",F42+L42+R42+X42+AD42+AJ42+AP42+AV42)</f>
        <v/>
      </c>
      <c r="BC42" s="6" t="str">
        <f>IF((L42+F42+R42+X42+AD42+AJ42+AP42+AV42)*14=0,"",(L42+F42+R42+X42+AD42+AJ42+AP42+AV42)*14)</f>
        <v/>
      </c>
      <c r="BD42" s="66" t="s">
        <v>17</v>
      </c>
      <c r="BE42" s="213" t="str">
        <f>IF(D42+F42+L42+J42+P42+R42+V42+X42+AB42+AD42+AH42+AJ42+AN42+AP42+AT42+AV42=0,"",D42+F42+L42+J42+P42+R42+V42+X42+AB42+AD42+AH42+AJ42+AN42+AP42+AT42+AV42)</f>
        <v/>
      </c>
      <c r="BF42" s="223"/>
      <c r="BG42" s="223"/>
    </row>
    <row r="43" spans="1:59" s="105" customFormat="1" ht="15.75" customHeight="1" thickBot="1">
      <c r="A43" s="106"/>
      <c r="B43" s="280" t="s">
        <v>15</v>
      </c>
      <c r="C43" s="55" t="s">
        <v>56</v>
      </c>
      <c r="D43" s="113"/>
      <c r="E43" s="6" t="str">
        <f>IF(D43*14=0,"",D43*14)</f>
        <v/>
      </c>
      <c r="F43" s="113"/>
      <c r="G43" s="6" t="str">
        <f>IF(F43*14=0,"",F43*14)</f>
        <v/>
      </c>
      <c r="H43" s="113"/>
      <c r="I43" s="114"/>
      <c r="J43" s="60"/>
      <c r="K43" s="6" t="str">
        <f>IF(J43*14=0,"",J43*14)</f>
        <v/>
      </c>
      <c r="L43" s="59"/>
      <c r="M43" s="6" t="str">
        <f>IF(L43*14=0,"",L43*14)</f>
        <v/>
      </c>
      <c r="N43" s="59"/>
      <c r="O43" s="63"/>
      <c r="P43" s="59"/>
      <c r="Q43" s="6" t="str">
        <f>IF(P43*14=0,"",P43*14)</f>
        <v/>
      </c>
      <c r="R43" s="59"/>
      <c r="S43" s="6" t="str">
        <f>IF(R43*14=0,"",R43*14)</f>
        <v/>
      </c>
      <c r="T43" s="59"/>
      <c r="U43" s="62"/>
      <c r="V43" s="60"/>
      <c r="W43" s="6" t="str">
        <f>IF(V43*14=0,"",V43*14)</f>
        <v/>
      </c>
      <c r="X43" s="59"/>
      <c r="Y43" s="6" t="str">
        <f>IF(X43*14=0,"",X43*14)</f>
        <v/>
      </c>
      <c r="Z43" s="59"/>
      <c r="AA43" s="63"/>
      <c r="AB43" s="59"/>
      <c r="AC43" s="6" t="str">
        <f>IF(AB43*14=0,"",AB43*14)</f>
        <v/>
      </c>
      <c r="AD43" s="59"/>
      <c r="AE43" s="6" t="str">
        <f>IF(AD43*14=0,"",AD43*14)</f>
        <v/>
      </c>
      <c r="AF43" s="59"/>
      <c r="AG43" s="62"/>
      <c r="AH43" s="60"/>
      <c r="AI43" s="6" t="str">
        <f>IF(AH43*14=0,"",AH43*14)</f>
        <v/>
      </c>
      <c r="AJ43" s="59"/>
      <c r="AK43" s="6" t="str">
        <f>IF(AJ43*14=0,"",AJ43*14)</f>
        <v/>
      </c>
      <c r="AL43" s="59"/>
      <c r="AM43" s="63"/>
      <c r="AN43" s="60"/>
      <c r="AO43" s="6" t="str">
        <f>IF(AN43*14=0,"",AN43*14)</f>
        <v/>
      </c>
      <c r="AP43" s="61"/>
      <c r="AQ43" s="6" t="str">
        <f>IF(AP43*14=0,"",AP43*14)</f>
        <v/>
      </c>
      <c r="AR43" s="61"/>
      <c r="AS43" s="64"/>
      <c r="AT43" s="59"/>
      <c r="AU43" s="6" t="str">
        <f>IF(AT43*14=0,"",AT43*14)</f>
        <v/>
      </c>
      <c r="AV43" s="59"/>
      <c r="AW43" s="6" t="str">
        <f>IF(AV43*14=0,"",AV43*14)</f>
        <v/>
      </c>
      <c r="AX43" s="59"/>
      <c r="AY43" s="59"/>
      <c r="AZ43" s="8" t="str">
        <f>IF(D43+J43+P43+V43+AB43+AH43+AN43+AT43=0,"",D43+J43+P43+V43+AB43+AH43+AN43+AT43)</f>
        <v/>
      </c>
      <c r="BA43" s="18" t="str">
        <f>IF((P43+V43+AB43+AH43+AN43+AT43)*14=0,"",(P43+V43+AB43+AH43+AN43+AT43)*14)</f>
        <v/>
      </c>
      <c r="BB43" s="9" t="str">
        <f>IF(F43+L43+R43+X43+AD43+AJ43+AP43+AV43=0,"",F43+L43+R43+X43+AD43+AJ43+AP43+AV43)</f>
        <v/>
      </c>
      <c r="BC43" s="18" t="str">
        <f>IF((L43+F43+R43+X43+AD43+AJ43+AP43+AV43)*14=0,"",(L43+F43+R43+X43+AD43+AJ43+AP43+AV43)*14)</f>
        <v/>
      </c>
      <c r="BD43" s="66" t="s">
        <v>17</v>
      </c>
      <c r="BE43" s="213" t="str">
        <f>IF(D43+F43+L43+J43+P43+R43+V43+X43+AB43+AD43+AH43+AJ43+AN43+AP43+AT43+AV43=0,"",D43+F43+L43+J43+P43+R43+V43+X43+AB43+AD43+AH43+AJ43+AN43+AP43+AT43+AV43)</f>
        <v/>
      </c>
      <c r="BF43" s="223"/>
      <c r="BG43" s="223"/>
    </row>
    <row r="44" spans="1:59" ht="15.75" customHeight="1" thickBot="1">
      <c r="A44" s="148"/>
      <c r="B44" s="149"/>
      <c r="C44" s="150" t="s">
        <v>18</v>
      </c>
      <c r="D44" s="151">
        <f>SUM(D41:D43)</f>
        <v>0</v>
      </c>
      <c r="E44" s="152" t="str">
        <f>IF(D44*14=0,"",D44*14)</f>
        <v/>
      </c>
      <c r="F44" s="153">
        <f>SUM(F41:F43)</f>
        <v>0</v>
      </c>
      <c r="G44" s="152" t="str">
        <f>IF(F44*14=0,"",F44*14)</f>
        <v/>
      </c>
      <c r="H44" s="154" t="s">
        <v>17</v>
      </c>
      <c r="I44" s="155" t="s">
        <v>17</v>
      </c>
      <c r="J44" s="156">
        <f>SUM(J41:J43)</f>
        <v>0</v>
      </c>
      <c r="K44" s="152" t="str">
        <f>IF(J44*14=0,"",J44*14)</f>
        <v/>
      </c>
      <c r="L44" s="153">
        <f>SUM(L41:L43)</f>
        <v>0</v>
      </c>
      <c r="M44" s="152" t="str">
        <f>IF(L44*14=0,"",L44*14)</f>
        <v/>
      </c>
      <c r="N44" s="154" t="s">
        <v>17</v>
      </c>
      <c r="O44" s="155" t="s">
        <v>17</v>
      </c>
      <c r="P44" s="151">
        <f>SUM(P41:P43)</f>
        <v>0</v>
      </c>
      <c r="Q44" s="152" t="str">
        <f>IF(P44*14=0,"",P44*14)</f>
        <v/>
      </c>
      <c r="R44" s="153">
        <f>SUM(R41:R43)</f>
        <v>0</v>
      </c>
      <c r="S44" s="152" t="str">
        <f>IF(R44*14=0,"",R44*14)</f>
        <v/>
      </c>
      <c r="T44" s="157" t="s">
        <v>17</v>
      </c>
      <c r="U44" s="155" t="s">
        <v>17</v>
      </c>
      <c r="V44" s="156">
        <f>SUM(V41:V43)</f>
        <v>0</v>
      </c>
      <c r="W44" s="152" t="str">
        <f>IF(V44*14=0,"",V44*14)</f>
        <v/>
      </c>
      <c r="X44" s="153">
        <f>SUM(X41:X43)</f>
        <v>0</v>
      </c>
      <c r="Y44" s="152" t="str">
        <f>IF(X44*14=0,"",X44*14)</f>
        <v/>
      </c>
      <c r="Z44" s="154" t="s">
        <v>17</v>
      </c>
      <c r="AA44" s="155" t="s">
        <v>17</v>
      </c>
      <c r="AB44" s="151">
        <f>SUM(AB41:AB43)</f>
        <v>0</v>
      </c>
      <c r="AC44" s="152" t="str">
        <f>IF(AB44*14=0,"",AB44*14)</f>
        <v/>
      </c>
      <c r="AD44" s="153">
        <f>SUM(AD41:AD43)</f>
        <v>0</v>
      </c>
      <c r="AE44" s="152" t="str">
        <f>IF(AD44*14=0,"",AD44*14)</f>
        <v/>
      </c>
      <c r="AF44" s="154" t="s">
        <v>17</v>
      </c>
      <c r="AG44" s="155" t="s">
        <v>17</v>
      </c>
      <c r="AH44" s="156">
        <f>SUM(AH41:AH43)</f>
        <v>0</v>
      </c>
      <c r="AI44" s="152" t="str">
        <f>IF(AH44*14=0,"",AH44*14)</f>
        <v/>
      </c>
      <c r="AJ44" s="153">
        <f>SUM(AJ41:AJ43)</f>
        <v>0</v>
      </c>
      <c r="AK44" s="152" t="str">
        <f>IF(AJ44*14=0,"",AJ44*14)</f>
        <v/>
      </c>
      <c r="AL44" s="154" t="s">
        <v>17</v>
      </c>
      <c r="AM44" s="155" t="s">
        <v>17</v>
      </c>
      <c r="AN44" s="151">
        <f>SUM(AN41:AN43)</f>
        <v>0</v>
      </c>
      <c r="AO44" s="152" t="str">
        <f>IF(AN44*14=0,"",AN44*14)</f>
        <v/>
      </c>
      <c r="AP44" s="153">
        <f>SUM(AP41:AP43)</f>
        <v>0</v>
      </c>
      <c r="AQ44" s="152" t="str">
        <f>IF(AP44*14=0,"",AP44*14)</f>
        <v/>
      </c>
      <c r="AR44" s="157" t="s">
        <v>17</v>
      </c>
      <c r="AS44" s="155" t="s">
        <v>17</v>
      </c>
      <c r="AT44" s="156">
        <f>SUM(AT41:AT43)</f>
        <v>0</v>
      </c>
      <c r="AU44" s="152" t="str">
        <f>IF(AT44*14=0,"",AT44*14)</f>
        <v/>
      </c>
      <c r="AV44" s="153">
        <f>SUM(AV41:AV43)</f>
        <v>0</v>
      </c>
      <c r="AW44" s="152" t="str">
        <f>IF(AV44*14=0,"",AV44*14)</f>
        <v/>
      </c>
      <c r="AX44" s="154" t="s">
        <v>17</v>
      </c>
      <c r="AY44" s="155" t="s">
        <v>17</v>
      </c>
      <c r="AZ44" s="158" t="str">
        <f>IF(D44+J44+P44+V44=0,"",D44+J44+P44+V44)</f>
        <v/>
      </c>
      <c r="BA44" s="246" t="str">
        <f>IF((P44+V44+AB44+AH44+AN44+AT44)*14=0,"",(P44+V44+AB44+AH44+AN44+AT44)*14)</f>
        <v/>
      </c>
      <c r="BB44" s="247" t="str">
        <f>IF(F44+L44+R44+X44=0,"",F44+L44+R44+X44)</f>
        <v/>
      </c>
      <c r="BC44" s="248" t="str">
        <f>IF((L44+F44+R44+X44+AD44+AJ44+AP44+AV44)*14=0,"",(L44+F44+R44+X44+AD44+AJ44+AP44+AV44)*14)</f>
        <v/>
      </c>
      <c r="BD44" s="154" t="s">
        <v>17</v>
      </c>
      <c r="BE44" s="159" t="s">
        <v>43</v>
      </c>
    </row>
    <row r="45" spans="1:59" ht="15.75" customHeight="1" thickBot="1">
      <c r="A45" s="160"/>
      <c r="B45" s="161"/>
      <c r="C45" s="162" t="s">
        <v>45</v>
      </c>
      <c r="D45" s="163">
        <f>D39+D44</f>
        <v>0</v>
      </c>
      <c r="E45" s="164" t="str">
        <f>IF(D45*14=0,"",D45*14)</f>
        <v/>
      </c>
      <c r="F45" s="165">
        <f>F39+F44</f>
        <v>30</v>
      </c>
      <c r="G45" s="164">
        <f>IF(F45*14=0,"",F45*14)</f>
        <v>420</v>
      </c>
      <c r="H45" s="166" t="s">
        <v>17</v>
      </c>
      <c r="I45" s="167" t="s">
        <v>17</v>
      </c>
      <c r="J45" s="168">
        <f>J39+J44</f>
        <v>19</v>
      </c>
      <c r="K45" s="164">
        <f>IF(J45*14=0,"",J45*14)</f>
        <v>266</v>
      </c>
      <c r="L45" s="165">
        <f>L39+L44</f>
        <v>15</v>
      </c>
      <c r="M45" s="164">
        <f>IF(L45*14=0,"",L45*14)</f>
        <v>210</v>
      </c>
      <c r="N45" s="166" t="s">
        <v>17</v>
      </c>
      <c r="O45" s="167" t="s">
        <v>17</v>
      </c>
      <c r="P45" s="163">
        <f>P39+P44</f>
        <v>13</v>
      </c>
      <c r="Q45" s="164">
        <f>IF(P45*14=0,"",P45*14)</f>
        <v>182</v>
      </c>
      <c r="R45" s="165">
        <f>R39+R44</f>
        <v>21</v>
      </c>
      <c r="S45" s="164">
        <f>IF(R45*14=0,"",R45*14)</f>
        <v>294</v>
      </c>
      <c r="T45" s="169" t="s">
        <v>17</v>
      </c>
      <c r="U45" s="167" t="s">
        <v>17</v>
      </c>
      <c r="V45" s="168">
        <f>V39+V44</f>
        <v>14</v>
      </c>
      <c r="W45" s="164">
        <f>IF(V45*14=0,"",V45*14)</f>
        <v>196</v>
      </c>
      <c r="X45" s="165">
        <f>X39+X44</f>
        <v>19</v>
      </c>
      <c r="Y45" s="164">
        <f>IF(X45*14=0,"",X45*14)</f>
        <v>266</v>
      </c>
      <c r="Z45" s="166" t="s">
        <v>17</v>
      </c>
      <c r="AA45" s="167" t="s">
        <v>17</v>
      </c>
      <c r="AB45" s="163">
        <f>AB39+AB44</f>
        <v>16</v>
      </c>
      <c r="AC45" s="164">
        <f>IF(AB45*14=0,"",AB45*14)</f>
        <v>224</v>
      </c>
      <c r="AD45" s="165">
        <f>AD39+AD44</f>
        <v>18</v>
      </c>
      <c r="AE45" s="164">
        <f>IF(AD45*14=0,"",AD45*14)</f>
        <v>252</v>
      </c>
      <c r="AF45" s="166" t="s">
        <v>17</v>
      </c>
      <c r="AG45" s="167" t="s">
        <v>17</v>
      </c>
      <c r="AH45" s="168">
        <f>AH39+AH44</f>
        <v>9</v>
      </c>
      <c r="AI45" s="164">
        <f>IF(AH45*14=0,"",AH45*14)</f>
        <v>126</v>
      </c>
      <c r="AJ45" s="165">
        <f>AJ39+AJ44</f>
        <v>23</v>
      </c>
      <c r="AK45" s="164">
        <f>IF(AJ45*14=0,"",AJ45*14)</f>
        <v>322</v>
      </c>
      <c r="AL45" s="166" t="s">
        <v>17</v>
      </c>
      <c r="AM45" s="167" t="s">
        <v>17</v>
      </c>
      <c r="AN45" s="163">
        <f>AN39+AN44</f>
        <v>11</v>
      </c>
      <c r="AO45" s="164">
        <f>IF(AN45*14=0,"",AN45*14)</f>
        <v>154</v>
      </c>
      <c r="AP45" s="165">
        <f>AP39+AP44</f>
        <v>19</v>
      </c>
      <c r="AQ45" s="164">
        <f>IF(AP45*14=0,"",AP45*14)</f>
        <v>266</v>
      </c>
      <c r="AR45" s="169" t="s">
        <v>17</v>
      </c>
      <c r="AS45" s="167" t="s">
        <v>17</v>
      </c>
      <c r="AT45" s="168">
        <f>AT39+AT44</f>
        <v>9</v>
      </c>
      <c r="AU45" s="164">
        <f>IF(AT45*14=0,"",AT45*14)</f>
        <v>126</v>
      </c>
      <c r="AV45" s="165">
        <f>AV39+AV44</f>
        <v>19</v>
      </c>
      <c r="AW45" s="164">
        <f>IF(AV45*14=0,"",AV45*14)</f>
        <v>266</v>
      </c>
      <c r="AX45" s="166" t="s">
        <v>17</v>
      </c>
      <c r="AY45" s="167" t="s">
        <v>17</v>
      </c>
      <c r="AZ45" s="170">
        <f>IF(D45+J45+P45+V45+AB45+AN45+AT45+AH45=0,"",D45+J45+P45+V45+AB45+AN45+AT45+AH45)</f>
        <v>91</v>
      </c>
      <c r="BA45" s="249">
        <f>IF((P45+V45+AB45+AH45+AN45+AT45)*14=0,"",(P45+V45+AB45+AH45+AN45+AT45)*14)</f>
        <v>1008</v>
      </c>
      <c r="BB45" s="158">
        <f>IF(F45+L45+R45+X45+AD45+AP45+AV45+AJ45=0,"",F45+L45+R45+X45+AD45+AP45+AV45+AJ45)</f>
        <v>164</v>
      </c>
      <c r="BC45" s="250">
        <f>IF((L45+F45+R45+X45+AD45+AJ45+AP45+AV45)*14=0,"",(L45+F45+R45+X45+AD45+AJ45+AP45+AV45)*14)</f>
        <v>2296</v>
      </c>
      <c r="BD45" s="166" t="s">
        <v>17</v>
      </c>
      <c r="BE45" s="171" t="s">
        <v>43</v>
      </c>
    </row>
    <row r="46" spans="1:59" ht="15.75" customHeight="1" thickTop="1">
      <c r="A46" s="172"/>
      <c r="B46" s="245"/>
      <c r="C46" s="173"/>
      <c r="D46" s="526"/>
      <c r="E46" s="536"/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536"/>
      <c r="AA46" s="536"/>
      <c r="AB46" s="52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6"/>
      <c r="AM46" s="536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28"/>
      <c r="BA46" s="537"/>
      <c r="BB46" s="537"/>
      <c r="BC46" s="537"/>
      <c r="BD46" s="537"/>
      <c r="BE46" s="537"/>
      <c r="BF46" s="221"/>
      <c r="BG46" s="221"/>
    </row>
    <row r="47" spans="1:59" s="123" customFormat="1" ht="15.75" customHeight="1">
      <c r="A47" s="206"/>
      <c r="B47" s="118" t="s">
        <v>15</v>
      </c>
      <c r="C47" s="199" t="s">
        <v>134</v>
      </c>
      <c r="D47" s="201"/>
      <c r="E47" s="72"/>
      <c r="F47" s="72"/>
      <c r="G47" s="72"/>
      <c r="H47" s="73"/>
      <c r="I47" s="204"/>
      <c r="J47" s="203"/>
      <c r="K47" s="72"/>
      <c r="L47" s="72"/>
      <c r="M47" s="72"/>
      <c r="N47" s="73"/>
      <c r="O47" s="204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204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7"/>
      <c r="AN47" s="203"/>
      <c r="AO47" s="72"/>
      <c r="AP47" s="72"/>
      <c r="AQ47" s="72"/>
      <c r="AR47" s="73"/>
      <c r="AS47" s="204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15.75" customHeight="1">
      <c r="A48" s="197"/>
      <c r="B48" s="75" t="s">
        <v>15</v>
      </c>
      <c r="C48" s="200" t="s">
        <v>135</v>
      </c>
      <c r="D48" s="202"/>
      <c r="E48" s="72"/>
      <c r="F48" s="72"/>
      <c r="G48" s="72"/>
      <c r="H48" s="73"/>
      <c r="I48" s="52"/>
      <c r="J48" s="203"/>
      <c r="K48" s="72"/>
      <c r="L48" s="72"/>
      <c r="M48" s="72"/>
      <c r="N48" s="73"/>
      <c r="O48" s="52"/>
      <c r="P48" s="205"/>
      <c r="Q48" s="72"/>
      <c r="R48" s="72"/>
      <c r="S48" s="72"/>
      <c r="T48" s="73"/>
      <c r="U48" s="73"/>
      <c r="V48" s="205"/>
      <c r="W48" s="72"/>
      <c r="X48" s="72"/>
      <c r="Y48" s="72"/>
      <c r="Z48" s="73"/>
      <c r="AA48" s="52"/>
      <c r="AB48" s="203"/>
      <c r="AC48" s="72"/>
      <c r="AD48" s="72"/>
      <c r="AE48" s="72"/>
      <c r="AF48" s="73"/>
      <c r="AG48" s="73"/>
      <c r="AH48" s="73"/>
      <c r="AI48" s="72"/>
      <c r="AJ48" s="72"/>
      <c r="AK48" s="68"/>
      <c r="AL48" s="92"/>
      <c r="AM48" s="208"/>
      <c r="AN48" s="203"/>
      <c r="AO48" s="72"/>
      <c r="AP48" s="72"/>
      <c r="AQ48" s="72"/>
      <c r="AR48" s="73"/>
      <c r="AS48" s="52"/>
      <c r="AT48" s="203"/>
      <c r="AU48" s="72"/>
      <c r="AV48" s="72"/>
      <c r="AW48" s="13"/>
      <c r="AX48" s="7"/>
      <c r="AY48" s="74"/>
      <c r="AZ48" s="177"/>
      <c r="BA48" s="178"/>
      <c r="BB48" s="178"/>
      <c r="BC48" s="178"/>
      <c r="BD48" s="178"/>
      <c r="BE48" s="178"/>
      <c r="BF48" s="222"/>
      <c r="BG48" s="222"/>
    </row>
    <row r="49" spans="1:59" s="123" customFormat="1" ht="15.75" customHeight="1">
      <c r="A49" s="197"/>
      <c r="B49" s="75" t="s">
        <v>15</v>
      </c>
      <c r="C49" s="200"/>
      <c r="D49" s="202"/>
      <c r="E49" s="72"/>
      <c r="F49" s="72"/>
      <c r="G49" s="72"/>
      <c r="H49" s="73"/>
      <c r="I49" s="52"/>
      <c r="J49" s="203"/>
      <c r="K49" s="72"/>
      <c r="L49" s="72"/>
      <c r="M49" s="72"/>
      <c r="N49" s="73"/>
      <c r="O49" s="52"/>
      <c r="P49" s="205"/>
      <c r="Q49" s="72"/>
      <c r="R49" s="72"/>
      <c r="S49" s="72"/>
      <c r="T49" s="73"/>
      <c r="U49" s="73"/>
      <c r="V49" s="205"/>
      <c r="W49" s="72"/>
      <c r="X49" s="72"/>
      <c r="Y49" s="72"/>
      <c r="Z49" s="73"/>
      <c r="AA49" s="52"/>
      <c r="AB49" s="203"/>
      <c r="AC49" s="72"/>
      <c r="AD49" s="72"/>
      <c r="AE49" s="72"/>
      <c r="AF49" s="73"/>
      <c r="AG49" s="73"/>
      <c r="AH49" s="73"/>
      <c r="AI49" s="72"/>
      <c r="AJ49" s="72"/>
      <c r="AK49" s="68"/>
      <c r="AL49" s="92"/>
      <c r="AM49" s="208"/>
      <c r="AN49" s="203"/>
      <c r="AO49" s="72"/>
      <c r="AP49" s="72"/>
      <c r="AQ49" s="72"/>
      <c r="AR49" s="73"/>
      <c r="AS49" s="52"/>
      <c r="AT49" s="203"/>
      <c r="AU49" s="72"/>
      <c r="AV49" s="72"/>
      <c r="AW49" s="13"/>
      <c r="AX49" s="7"/>
      <c r="AY49" s="74"/>
      <c r="AZ49" s="177"/>
      <c r="BA49" s="178"/>
      <c r="BB49" s="178"/>
      <c r="BC49" s="178"/>
      <c r="BD49" s="178"/>
      <c r="BE49" s="178"/>
      <c r="BF49" s="222"/>
      <c r="BG49" s="222"/>
    </row>
    <row r="50" spans="1:59" s="123" customFormat="1" ht="9.9499999999999993" customHeight="1">
      <c r="A50" s="520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8"/>
      <c r="X50" s="538"/>
      <c r="Y50" s="538"/>
      <c r="Z50" s="538"/>
      <c r="AA50" s="538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8"/>
      <c r="AX50" s="258"/>
      <c r="AY50" s="258"/>
      <c r="AZ50" s="174"/>
      <c r="BA50" s="175"/>
      <c r="BB50" s="175"/>
      <c r="BC50" s="175"/>
      <c r="BD50" s="175"/>
      <c r="BE50" s="176"/>
    </row>
    <row r="51" spans="1:59" s="123" customFormat="1" ht="15.75" customHeight="1">
      <c r="A51" s="517" t="s">
        <v>22</v>
      </c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174"/>
      <c r="BA51" s="175"/>
      <c r="BB51" s="175"/>
      <c r="BC51" s="175"/>
      <c r="BD51" s="175"/>
      <c r="BE51" s="176"/>
    </row>
    <row r="52" spans="1:59" s="123" customFormat="1" ht="15.75" customHeight="1">
      <c r="A52" s="179"/>
      <c r="B52" s="108"/>
      <c r="C52" s="180" t="s">
        <v>23</v>
      </c>
      <c r="D52" s="33"/>
      <c r="E52" s="34"/>
      <c r="F52" s="34"/>
      <c r="G52" s="34"/>
      <c r="H52" s="9"/>
      <c r="I52" s="35" t="str">
        <f>IF(COUNTIF(I12:I49,"A")=0,"",COUNTIF(I12:I49,"A"))</f>
        <v/>
      </c>
      <c r="J52" s="33"/>
      <c r="K52" s="34"/>
      <c r="L52" s="34"/>
      <c r="M52" s="34"/>
      <c r="N52" s="9"/>
      <c r="O52" s="35" t="str">
        <f>IF(COUNTIF(O12:O49,"A")=0,"",COUNTIF(O12:O49,"A"))</f>
        <v/>
      </c>
      <c r="P52" s="33"/>
      <c r="Q52" s="34"/>
      <c r="R52" s="34"/>
      <c r="S52" s="34"/>
      <c r="T52" s="9"/>
      <c r="U52" s="35" t="str">
        <f>IF(COUNTIF(U12:U49,"A")=0,"",COUNTIF(U12:U49,"A"))</f>
        <v/>
      </c>
      <c r="V52" s="33"/>
      <c r="W52" s="34"/>
      <c r="X52" s="34"/>
      <c r="Y52" s="34"/>
      <c r="Z52" s="9"/>
      <c r="AA52" s="35" t="str">
        <f>IF(COUNTIF(AA12:AA49,"A")=0,"",COUNTIF(AA12:AA49,"A"))</f>
        <v/>
      </c>
      <c r="AB52" s="33"/>
      <c r="AC52" s="34"/>
      <c r="AD52" s="34"/>
      <c r="AE52" s="34"/>
      <c r="AF52" s="9"/>
      <c r="AG52" s="35" t="str">
        <f>IF(COUNTIF(AG12:AG49,"A")=0,"",COUNTIF(AG12:AG49,"A"))</f>
        <v/>
      </c>
      <c r="AH52" s="33"/>
      <c r="AI52" s="34"/>
      <c r="AJ52" s="34"/>
      <c r="AK52" s="34"/>
      <c r="AL52" s="9"/>
      <c r="AM52" s="35" t="str">
        <f>IF(COUNTIF(AM12:AM49,"A")=0,"",COUNTIF(AM12:AM49,"A"))</f>
        <v/>
      </c>
      <c r="AN52" s="33"/>
      <c r="AO52" s="34"/>
      <c r="AP52" s="34"/>
      <c r="AQ52" s="34"/>
      <c r="AR52" s="9"/>
      <c r="AS52" s="35" t="str">
        <f>IF(COUNTIF(AS12:AS49,"A")=0,"",COUNTIF(AS12:AS49,"A"))</f>
        <v/>
      </c>
      <c r="AT52" s="33"/>
      <c r="AU52" s="34"/>
      <c r="AV52" s="34"/>
      <c r="AW52" s="34"/>
      <c r="AX52" s="9"/>
      <c r="AY52" s="35" t="str">
        <f>IF(COUNTIF(AY12:AY49,"A")=0,"",COUNTIF(AY12:AY49,"A"))</f>
        <v/>
      </c>
      <c r="AZ52" s="36"/>
      <c r="BA52" s="34"/>
      <c r="BB52" s="34"/>
      <c r="BC52" s="34"/>
      <c r="BD52" s="9"/>
      <c r="BE52" s="95" t="str">
        <f t="shared" ref="BE52:BE64" si="64">IF(SUM(I52:AY52)=0,"",SUM(I52:AY52))</f>
        <v/>
      </c>
    </row>
    <row r="53" spans="1:59" s="123" customFormat="1" ht="15.75" customHeight="1">
      <c r="A53" s="179"/>
      <c r="B53" s="108"/>
      <c r="C53" s="180" t="s">
        <v>24</v>
      </c>
      <c r="D53" s="33"/>
      <c r="E53" s="34"/>
      <c r="F53" s="34"/>
      <c r="G53" s="34"/>
      <c r="H53" s="9"/>
      <c r="I53" s="35" t="str">
        <f>IF(COUNTIF(I12:I49,"B")=0,"",COUNTIF(I12:I49,"B"))</f>
        <v/>
      </c>
      <c r="J53" s="33"/>
      <c r="K53" s="34"/>
      <c r="L53" s="34"/>
      <c r="M53" s="34"/>
      <c r="N53" s="9"/>
      <c r="O53" s="35" t="str">
        <f>IF(COUNTIF(O12:O49,"B")=0,"",COUNTIF(O12:O49,"B"))</f>
        <v/>
      </c>
      <c r="P53" s="33"/>
      <c r="Q53" s="34"/>
      <c r="R53" s="34"/>
      <c r="S53" s="34"/>
      <c r="T53" s="9"/>
      <c r="U53" s="35" t="str">
        <f>IF(COUNTIF(U12:U49,"B")=0,"",COUNTIF(U12:U49,"B"))</f>
        <v/>
      </c>
      <c r="V53" s="33"/>
      <c r="W53" s="34"/>
      <c r="X53" s="34"/>
      <c r="Y53" s="34"/>
      <c r="Z53" s="9"/>
      <c r="AA53" s="35" t="str">
        <f>IF(COUNTIF(AA12:AA49,"B")=0,"",COUNTIF(AA12:AA49,"B"))</f>
        <v/>
      </c>
      <c r="AB53" s="33"/>
      <c r="AC53" s="34"/>
      <c r="AD53" s="34"/>
      <c r="AE53" s="34"/>
      <c r="AF53" s="9"/>
      <c r="AG53" s="35">
        <f>IF(COUNTIF(AG12:AG49,"B")=0,"",COUNTIF(AG12:AG49,"B"))</f>
        <v>2</v>
      </c>
      <c r="AH53" s="33"/>
      <c r="AI53" s="34"/>
      <c r="AJ53" s="34"/>
      <c r="AK53" s="34"/>
      <c r="AL53" s="9"/>
      <c r="AM53" s="35">
        <f>IF(COUNTIF(AM12:AM49,"B")=0,"",COUNTIF(AM12:AM49,"B"))</f>
        <v>1</v>
      </c>
      <c r="AN53" s="33"/>
      <c r="AO53" s="34"/>
      <c r="AP53" s="34"/>
      <c r="AQ53" s="34"/>
      <c r="AR53" s="9"/>
      <c r="AS53" s="35" t="str">
        <f>IF(COUNTIF(AS12:AS49,"B")=0,"",COUNTIF(AS12:AS49,"B"))</f>
        <v/>
      </c>
      <c r="AT53" s="33"/>
      <c r="AU53" s="34"/>
      <c r="AV53" s="34"/>
      <c r="AW53" s="34"/>
      <c r="AX53" s="9"/>
      <c r="AY53" s="35" t="str">
        <f>IF(COUNTIF(AY12:AY49,"B")=0,"",COUNTIF(AY12:AY49,"B"))</f>
        <v/>
      </c>
      <c r="AZ53" s="36"/>
      <c r="BA53" s="34"/>
      <c r="BB53" s="34"/>
      <c r="BC53" s="34"/>
      <c r="BD53" s="9"/>
      <c r="BE53" s="95">
        <f t="shared" si="64"/>
        <v>3</v>
      </c>
    </row>
    <row r="54" spans="1:59" s="123" customFormat="1" ht="15.75" customHeight="1">
      <c r="A54" s="179"/>
      <c r="B54" s="108"/>
      <c r="C54" s="180" t="s">
        <v>68</v>
      </c>
      <c r="D54" s="33"/>
      <c r="E54" s="34"/>
      <c r="F54" s="34"/>
      <c r="G54" s="34"/>
      <c r="H54" s="9"/>
      <c r="I54" s="35" t="str">
        <f>IF(COUNTIF(I12:I49,"ÉÉ")=0,"",COUNTIF(I12:I49,"ÉÉ"))</f>
        <v/>
      </c>
      <c r="J54" s="33"/>
      <c r="K54" s="34"/>
      <c r="L54" s="34"/>
      <c r="M54" s="34"/>
      <c r="N54" s="9"/>
      <c r="O54" s="35" t="str">
        <f>IF(COUNTIF(O12:O49,"ÉÉ")=0,"",COUNTIF(O12:O49,"ÉÉ"))</f>
        <v/>
      </c>
      <c r="P54" s="33"/>
      <c r="Q54" s="34"/>
      <c r="R54" s="34"/>
      <c r="S54" s="34"/>
      <c r="T54" s="9"/>
      <c r="U54" s="35" t="str">
        <f>IF(COUNTIF(U12:U49,"ÉÉ")=0,"",COUNTIF(U12:U49,"ÉÉ"))</f>
        <v/>
      </c>
      <c r="V54" s="33"/>
      <c r="W54" s="34"/>
      <c r="X54" s="34"/>
      <c r="Y54" s="34"/>
      <c r="Z54" s="9"/>
      <c r="AA54" s="35" t="str">
        <f>IF(COUNTIF(AA12:AA49,"ÉÉ")=0,"",COUNTIF(AA12:AA49,"ÉÉ"))</f>
        <v/>
      </c>
      <c r="AB54" s="33"/>
      <c r="AC54" s="34"/>
      <c r="AD54" s="34"/>
      <c r="AE54" s="34"/>
      <c r="AF54" s="9"/>
      <c r="AG54" s="35">
        <f>IF(COUNTIF(AG12:AG49,"ÉÉ")=0,"",COUNTIF(AG12:AG49,"ÉÉ"))</f>
        <v>2</v>
      </c>
      <c r="AH54" s="33"/>
      <c r="AI54" s="34"/>
      <c r="AJ54" s="34"/>
      <c r="AK54" s="34"/>
      <c r="AL54" s="9"/>
      <c r="AM54" s="35" t="str">
        <f>IF(COUNTIF(AM12:AM49,"ÉÉ")=0,"",COUNTIF(AM12:AM49,"ÉÉ"))</f>
        <v/>
      </c>
      <c r="AN54" s="33"/>
      <c r="AO54" s="34"/>
      <c r="AP54" s="34"/>
      <c r="AQ54" s="34"/>
      <c r="AR54" s="9"/>
      <c r="AS54" s="35" t="str">
        <f>IF(COUNTIF(AS12:AS49,"ÉÉ")=0,"",COUNTIF(AS12:AS49,"ÉÉ"))</f>
        <v/>
      </c>
      <c r="AT54" s="33"/>
      <c r="AU54" s="34"/>
      <c r="AV54" s="34"/>
      <c r="AW54" s="34"/>
      <c r="AX54" s="9"/>
      <c r="AY54" s="35" t="str">
        <f>IF(COUNTIF(AY12:AY49,"ÉÉ")=0,"",COUNTIF(AY12:AY49,"ÉÉ"))</f>
        <v/>
      </c>
      <c r="AZ54" s="36"/>
      <c r="BA54" s="34"/>
      <c r="BB54" s="34"/>
      <c r="BC54" s="34"/>
      <c r="BD54" s="9"/>
      <c r="BE54" s="95">
        <f t="shared" si="64"/>
        <v>2</v>
      </c>
    </row>
    <row r="55" spans="1:59" s="123" customFormat="1" ht="15.75" customHeight="1">
      <c r="A55" s="179"/>
      <c r="B55" s="108"/>
      <c r="C55" s="180" t="s">
        <v>69</v>
      </c>
      <c r="D55" s="96"/>
      <c r="E55" s="97"/>
      <c r="F55" s="97"/>
      <c r="G55" s="97"/>
      <c r="H55" s="98"/>
      <c r="I55" s="35" t="str">
        <f>IF(COUNTIF(I12:I49,"ÉÉ(Z)")=0,"",COUNTIF(I12:I49,"ÉÉ(Z)"))</f>
        <v/>
      </c>
      <c r="J55" s="96"/>
      <c r="K55" s="97"/>
      <c r="L55" s="97"/>
      <c r="M55" s="97"/>
      <c r="N55" s="98"/>
      <c r="O55" s="35" t="str">
        <f>IF(COUNTIF(O12:O49,"ÉÉ(Z)")=0,"",COUNTIF(O12:O49,"ÉÉ(Z)"))</f>
        <v/>
      </c>
      <c r="P55" s="96"/>
      <c r="Q55" s="97"/>
      <c r="R55" s="97"/>
      <c r="S55" s="97"/>
      <c r="T55" s="98"/>
      <c r="U55" s="35" t="str">
        <f>IF(COUNTIF(U12:U49,"ÉÉ(Z)")=0,"",COUNTIF(U12:U49,"ÉÉ(Z)"))</f>
        <v/>
      </c>
      <c r="V55" s="96"/>
      <c r="W55" s="97"/>
      <c r="X55" s="97"/>
      <c r="Y55" s="97"/>
      <c r="Z55" s="98"/>
      <c r="AA55" s="35" t="str">
        <f>IF(COUNTIF(AA12:AA49,"ÉÉ(Z)")=0,"",COUNTIF(AA12:AA49,"ÉÉ(Z)"))</f>
        <v/>
      </c>
      <c r="AB55" s="96"/>
      <c r="AC55" s="97"/>
      <c r="AD55" s="97"/>
      <c r="AE55" s="97"/>
      <c r="AF55" s="98"/>
      <c r="AG55" s="35" t="str">
        <f>IF(COUNTIF(AG12:AG49,"ÉÉ(Z)")=0,"",COUNTIF(AG12:AG49,"ÉÉ(Z)"))</f>
        <v/>
      </c>
      <c r="AH55" s="96"/>
      <c r="AI55" s="97"/>
      <c r="AJ55" s="97"/>
      <c r="AK55" s="97"/>
      <c r="AL55" s="98"/>
      <c r="AM55" s="35" t="str">
        <f>IF(COUNTIF(AM12:AM49,"ÉÉ(Z)")=0,"",COUNTIF(AM12:AM49,"ÉÉ(Z)"))</f>
        <v/>
      </c>
      <c r="AN55" s="96"/>
      <c r="AO55" s="97"/>
      <c r="AP55" s="97"/>
      <c r="AQ55" s="97"/>
      <c r="AR55" s="98"/>
      <c r="AS55" s="35" t="str">
        <f>IF(COUNTIF(AS12:AS49,"ÉÉ(Z)")=0,"",COUNTIF(AS12:AS49,"ÉÉ(Z)"))</f>
        <v/>
      </c>
      <c r="AT55" s="96"/>
      <c r="AU55" s="97"/>
      <c r="AV55" s="97"/>
      <c r="AW55" s="97"/>
      <c r="AX55" s="98"/>
      <c r="AY55" s="35" t="str">
        <f>IF(COUNTIF(AY12:AY49,"ÉÉ(Z)")=0,"",COUNTIF(AY12:AY49,"ÉÉ(Z)"))</f>
        <v/>
      </c>
      <c r="AZ55" s="99"/>
      <c r="BA55" s="97"/>
      <c r="BB55" s="97"/>
      <c r="BC55" s="97"/>
      <c r="BD55" s="98"/>
      <c r="BE55" s="95" t="str">
        <f t="shared" si="64"/>
        <v/>
      </c>
    </row>
    <row r="56" spans="1:59" s="123" customFormat="1" ht="15.75" customHeight="1">
      <c r="A56" s="179"/>
      <c r="B56" s="108"/>
      <c r="C56" s="180" t="s">
        <v>70</v>
      </c>
      <c r="D56" s="33"/>
      <c r="E56" s="34"/>
      <c r="F56" s="34"/>
      <c r="G56" s="34"/>
      <c r="H56" s="9"/>
      <c r="I56" s="35" t="str">
        <f>IF(COUNTIF(I12:I49,"GYJ")=0,"",COUNTIF(I12:I49,"GYJ"))</f>
        <v/>
      </c>
      <c r="J56" s="33"/>
      <c r="K56" s="34"/>
      <c r="L56" s="34"/>
      <c r="M56" s="34"/>
      <c r="N56" s="9"/>
      <c r="O56" s="35" t="str">
        <f>IF(COUNTIF(O12:O49,"GYJ")=0,"",COUNTIF(O12:O49,"GYJ"))</f>
        <v/>
      </c>
      <c r="P56" s="33"/>
      <c r="Q56" s="34"/>
      <c r="R56" s="34"/>
      <c r="S56" s="34"/>
      <c r="T56" s="9"/>
      <c r="U56" s="35" t="str">
        <f>IF(COUNTIF(U12:U49,"GYJ")=0,"",COUNTIF(U12:U49,"GYJ"))</f>
        <v/>
      </c>
      <c r="V56" s="33"/>
      <c r="W56" s="34"/>
      <c r="X56" s="34"/>
      <c r="Y56" s="34"/>
      <c r="Z56" s="9"/>
      <c r="AA56" s="35" t="str">
        <f>IF(COUNTIF(AA12:AA49,"GYJ")=0,"",COUNTIF(AA12:AA49,"GYJ"))</f>
        <v/>
      </c>
      <c r="AB56" s="33"/>
      <c r="AC56" s="34"/>
      <c r="AD56" s="34"/>
      <c r="AE56" s="34"/>
      <c r="AF56" s="9"/>
      <c r="AG56" s="35" t="str">
        <f>IF(COUNTIF(AG12:AG49,"GYJ")=0,"",COUNTIF(AG12:AG49,"GYJ"))</f>
        <v/>
      </c>
      <c r="AH56" s="33"/>
      <c r="AI56" s="34"/>
      <c r="AJ56" s="34"/>
      <c r="AK56" s="34"/>
      <c r="AL56" s="9"/>
      <c r="AM56" s="35">
        <f>IF(COUNTIF(AM12:AM49,"GYJ")=0,"",COUNTIF(AM12:AM49,"GYJ"))</f>
        <v>3</v>
      </c>
      <c r="AN56" s="33"/>
      <c r="AO56" s="34"/>
      <c r="AP56" s="34"/>
      <c r="AQ56" s="34"/>
      <c r="AR56" s="9"/>
      <c r="AS56" s="35">
        <f>IF(COUNTIF(AS12:AS49,"GYJ")=0,"",COUNTIF(AS12:AS49,"GYJ"))</f>
        <v>4</v>
      </c>
      <c r="AT56" s="33"/>
      <c r="AU56" s="34"/>
      <c r="AV56" s="34"/>
      <c r="AW56" s="34"/>
      <c r="AX56" s="9"/>
      <c r="AY56" s="35">
        <f>IF(COUNTIF(AY12:AY49,"GYJ")=0,"",COUNTIF(AY12:AY49,"GYJ"))</f>
        <v>1</v>
      </c>
      <c r="AZ56" s="36"/>
      <c r="BA56" s="34"/>
      <c r="BB56" s="34"/>
      <c r="BC56" s="34"/>
      <c r="BD56" s="9"/>
      <c r="BE56" s="95">
        <f t="shared" si="64"/>
        <v>8</v>
      </c>
    </row>
    <row r="57" spans="1:59" s="123" customFormat="1" ht="15.75" customHeight="1">
      <c r="A57" s="179"/>
      <c r="B57" s="181"/>
      <c r="C57" s="180" t="s">
        <v>71</v>
      </c>
      <c r="D57" s="33"/>
      <c r="E57" s="34"/>
      <c r="F57" s="34"/>
      <c r="G57" s="34"/>
      <c r="H57" s="9"/>
      <c r="I57" s="35" t="str">
        <f>IF(COUNTIF(I12:I49,"GYJ(Z)")=0,"",COUNTIF(I12:I49,"GYJ(Z)"))</f>
        <v/>
      </c>
      <c r="J57" s="33"/>
      <c r="K57" s="34"/>
      <c r="L57" s="34"/>
      <c r="M57" s="34"/>
      <c r="N57" s="9"/>
      <c r="O57" s="35" t="str">
        <f>IF(COUNTIF(O12:O49,"GYJ(Z)")=0,"",COUNTIF(O12:O49,"GYJ(Z)"))</f>
        <v/>
      </c>
      <c r="P57" s="33"/>
      <c r="Q57" s="34"/>
      <c r="R57" s="34"/>
      <c r="S57" s="34"/>
      <c r="T57" s="9"/>
      <c r="U57" s="35" t="str">
        <f>IF(COUNTIF(U12:U49,"GYJ(Z)")=0,"",COUNTIF(U12:U49,"GYJ(Z)"))</f>
        <v/>
      </c>
      <c r="V57" s="33"/>
      <c r="W57" s="34"/>
      <c r="X57" s="34"/>
      <c r="Y57" s="34"/>
      <c r="Z57" s="9"/>
      <c r="AA57" s="35" t="str">
        <f>IF(COUNTIF(AA12:AA49,"GYJ(Z)")=0,"",COUNTIF(AA12:AA49,"GYJ(Z)"))</f>
        <v/>
      </c>
      <c r="AB57" s="33"/>
      <c r="AC57" s="34"/>
      <c r="AD57" s="34"/>
      <c r="AE57" s="34"/>
      <c r="AF57" s="9"/>
      <c r="AG57" s="35" t="str">
        <f>IF(COUNTIF(AG12:AG49,"GYJ(Z)")=0,"",COUNTIF(AG12:AG49,"GYJ(Z)"))</f>
        <v/>
      </c>
      <c r="AH57" s="33"/>
      <c r="AI57" s="34"/>
      <c r="AJ57" s="34"/>
      <c r="AK57" s="34"/>
      <c r="AL57" s="9"/>
      <c r="AM57" s="35" t="str">
        <f>IF(COUNTIF(AM12:AM49,"GYJ(Z)")=0,"",COUNTIF(AM12:AM49,"GYJ(Z)"))</f>
        <v/>
      </c>
      <c r="AN57" s="33"/>
      <c r="AO57" s="34"/>
      <c r="AP57" s="34"/>
      <c r="AQ57" s="34"/>
      <c r="AR57" s="9"/>
      <c r="AS57" s="35" t="str">
        <f>IF(COUNTIF(AS12:AS49,"GYJ(Z)")=0,"",COUNTIF(AS12:AS49,"GYJ(Z)"))</f>
        <v/>
      </c>
      <c r="AT57" s="33"/>
      <c r="AU57" s="34"/>
      <c r="AV57" s="34"/>
      <c r="AW57" s="34"/>
      <c r="AX57" s="9"/>
      <c r="AY57" s="35">
        <f>IF(COUNTIF(AY12:AY49,"GYJ(Z)")=0,"",COUNTIF(AY12:AY49,"GYJ(Z)"))</f>
        <v>2</v>
      </c>
      <c r="AZ57" s="36"/>
      <c r="BA57" s="34"/>
      <c r="BB57" s="34"/>
      <c r="BC57" s="34"/>
      <c r="BD57" s="9"/>
      <c r="BE57" s="95">
        <f t="shared" si="64"/>
        <v>2</v>
      </c>
    </row>
    <row r="58" spans="1:59" s="123" customFormat="1" ht="15.75" customHeight="1">
      <c r="A58" s="179"/>
      <c r="B58" s="108"/>
      <c r="C58" s="32" t="s">
        <v>35</v>
      </c>
      <c r="D58" s="33"/>
      <c r="E58" s="34"/>
      <c r="F58" s="34"/>
      <c r="G58" s="34"/>
      <c r="H58" s="9"/>
      <c r="I58" s="35" t="str">
        <f>IF(COUNTIF(I12:I49,"K")=0,"",COUNTIF(I12:I49,"K"))</f>
        <v/>
      </c>
      <c r="J58" s="33"/>
      <c r="K58" s="34"/>
      <c r="L58" s="34"/>
      <c r="M58" s="34"/>
      <c r="N58" s="9"/>
      <c r="O58" s="35" t="str">
        <f>IF(COUNTIF(O12:O49,"K")=0,"",COUNTIF(O12:O49,"K"))</f>
        <v/>
      </c>
      <c r="P58" s="33"/>
      <c r="Q58" s="34"/>
      <c r="R58" s="34"/>
      <c r="S58" s="34"/>
      <c r="T58" s="9"/>
      <c r="U58" s="35" t="str">
        <f>IF(COUNTIF(U12:U49,"K")=0,"",COUNTIF(U12:U49,"K"))</f>
        <v/>
      </c>
      <c r="V58" s="33"/>
      <c r="W58" s="34"/>
      <c r="X58" s="34"/>
      <c r="Y58" s="34"/>
      <c r="Z58" s="9"/>
      <c r="AA58" s="35" t="str">
        <f>IF(COUNTIF(AA12:AA49,"K")=0,"",COUNTIF(AA12:AA49,"K"))</f>
        <v/>
      </c>
      <c r="AB58" s="33"/>
      <c r="AC58" s="34"/>
      <c r="AD58" s="34"/>
      <c r="AE58" s="34"/>
      <c r="AF58" s="9"/>
      <c r="AG58" s="35">
        <f>IF(COUNTIF(AG12:AG49,"K")=0,"",COUNTIF(AG12:AG49,"K"))</f>
        <v>1</v>
      </c>
      <c r="AH58" s="33"/>
      <c r="AI58" s="34"/>
      <c r="AJ58" s="34"/>
      <c r="AK58" s="34"/>
      <c r="AL58" s="9"/>
      <c r="AM58" s="35">
        <f>IF(COUNTIF(AM12:AM49,"K")=0,"",COUNTIF(AM12:AM49,"K"))</f>
        <v>1</v>
      </c>
      <c r="AN58" s="33"/>
      <c r="AO58" s="34"/>
      <c r="AP58" s="34"/>
      <c r="AQ58" s="34"/>
      <c r="AR58" s="9"/>
      <c r="AS58" s="35" t="str">
        <f>IF(COUNTIF(AS12:AS49,"K")=0,"",COUNTIF(AS12:AS49,"K"))</f>
        <v/>
      </c>
      <c r="AT58" s="33"/>
      <c r="AU58" s="34"/>
      <c r="AV58" s="34"/>
      <c r="AW58" s="34"/>
      <c r="AX58" s="9"/>
      <c r="AY58" s="35" t="str">
        <f>IF(COUNTIF(AY12:AY49,"K")=0,"",COUNTIF(AY12:AY49,"K"))</f>
        <v/>
      </c>
      <c r="AZ58" s="36"/>
      <c r="BA58" s="34"/>
      <c r="BB58" s="34"/>
      <c r="BC58" s="34"/>
      <c r="BD58" s="9"/>
      <c r="BE58" s="95">
        <f t="shared" si="64"/>
        <v>2</v>
      </c>
    </row>
    <row r="59" spans="1:59" s="123" customFormat="1" ht="15.75" customHeight="1">
      <c r="A59" s="179"/>
      <c r="B59" s="108"/>
      <c r="C59" s="32" t="s">
        <v>36</v>
      </c>
      <c r="D59" s="33"/>
      <c r="E59" s="34"/>
      <c r="F59" s="34"/>
      <c r="G59" s="34"/>
      <c r="H59" s="9"/>
      <c r="I59" s="35" t="str">
        <f>IF(COUNTIF(I12:I49,"K(Z)")=0,"",COUNTIF(I12:I49,"K(Z)"))</f>
        <v/>
      </c>
      <c r="J59" s="33"/>
      <c r="K59" s="34"/>
      <c r="L59" s="34"/>
      <c r="M59" s="34"/>
      <c r="N59" s="9"/>
      <c r="O59" s="35" t="str">
        <f>IF(COUNTIF(O12:O49,"K(Z)")=0,"",COUNTIF(O12:O49,"K(Z)"))</f>
        <v/>
      </c>
      <c r="P59" s="33"/>
      <c r="Q59" s="34"/>
      <c r="R59" s="34"/>
      <c r="S59" s="34"/>
      <c r="T59" s="9"/>
      <c r="U59" s="35" t="str">
        <f>IF(COUNTIF(U12:U49,"K(Z)")=0,"",COUNTIF(U12:U49,"K(Z)"))</f>
        <v/>
      </c>
      <c r="V59" s="33"/>
      <c r="W59" s="34"/>
      <c r="X59" s="34"/>
      <c r="Y59" s="34"/>
      <c r="Z59" s="9"/>
      <c r="AA59" s="35" t="str">
        <f>IF(COUNTIF(AA12:AA49,"K(Z)")=0,"",COUNTIF(AA12:AA49,"K(Z)"))</f>
        <v/>
      </c>
      <c r="AB59" s="33"/>
      <c r="AC59" s="34"/>
      <c r="AD59" s="34"/>
      <c r="AE59" s="34"/>
      <c r="AF59" s="9"/>
      <c r="AG59" s="35" t="str">
        <f>IF(COUNTIF(AG12:AG49,"K(Z)")=0,"",COUNTIF(AG12:AG49,"K(Z)"))</f>
        <v/>
      </c>
      <c r="AH59" s="33"/>
      <c r="AI59" s="34"/>
      <c r="AJ59" s="34"/>
      <c r="AK59" s="34"/>
      <c r="AL59" s="9"/>
      <c r="AM59" s="35" t="str">
        <f>IF(COUNTIF(AM12:AM49,"K(Z)")=0,"",COUNTIF(AM12:AM49,"K(Z)"))</f>
        <v/>
      </c>
      <c r="AN59" s="33"/>
      <c r="AO59" s="34"/>
      <c r="AP59" s="34"/>
      <c r="AQ59" s="34"/>
      <c r="AR59" s="9"/>
      <c r="AS59" s="35">
        <f>IF(COUNTIF(AS12:AS49,"K(Z)")=0,"",COUNTIF(AS12:AS49,"K(Z)"))</f>
        <v>2</v>
      </c>
      <c r="AT59" s="33"/>
      <c r="AU59" s="34"/>
      <c r="AV59" s="34"/>
      <c r="AW59" s="34"/>
      <c r="AX59" s="9"/>
      <c r="AY59" s="35" t="str">
        <f>IF(COUNTIF(AY12:AY49,"K(Z)")=0,"",COUNTIF(AY12:AY49,"K(Z)"))</f>
        <v/>
      </c>
      <c r="AZ59" s="36"/>
      <c r="BA59" s="34"/>
      <c r="BB59" s="34"/>
      <c r="BC59" s="34"/>
      <c r="BD59" s="9"/>
      <c r="BE59" s="95">
        <f t="shared" si="64"/>
        <v>2</v>
      </c>
    </row>
    <row r="60" spans="1:59" s="123" customFormat="1" ht="15.75" customHeight="1">
      <c r="A60" s="179"/>
      <c r="B60" s="108"/>
      <c r="C60" s="180" t="s">
        <v>25</v>
      </c>
      <c r="D60" s="33"/>
      <c r="E60" s="34"/>
      <c r="F60" s="34"/>
      <c r="G60" s="34"/>
      <c r="H60" s="9"/>
      <c r="I60" s="35" t="str">
        <f>IF(COUNTIF(I12:I49,"AV")=0,"",COUNTIF(I12:I49,"AV"))</f>
        <v/>
      </c>
      <c r="J60" s="33"/>
      <c r="K60" s="34"/>
      <c r="L60" s="34"/>
      <c r="M60" s="34"/>
      <c r="N60" s="9"/>
      <c r="O60" s="35" t="str">
        <f>IF(COUNTIF(O12:O49,"AV")=0,"",COUNTIF(O12:O49,"AV"))</f>
        <v/>
      </c>
      <c r="P60" s="33"/>
      <c r="Q60" s="34"/>
      <c r="R60" s="34"/>
      <c r="S60" s="34"/>
      <c r="T60" s="9"/>
      <c r="U60" s="35" t="str">
        <f>IF(COUNTIF(U12:U49,"AV")=0,"",COUNTIF(U12:U49,"AV"))</f>
        <v/>
      </c>
      <c r="V60" s="33"/>
      <c r="W60" s="34"/>
      <c r="X60" s="34"/>
      <c r="Y60" s="34"/>
      <c r="Z60" s="9"/>
      <c r="AA60" s="35" t="str">
        <f>IF(COUNTIF(AA12:AA49,"AV")=0,"",COUNTIF(AA12:AA49,"AV"))</f>
        <v/>
      </c>
      <c r="AB60" s="33"/>
      <c r="AC60" s="34"/>
      <c r="AD60" s="34"/>
      <c r="AE60" s="34"/>
      <c r="AF60" s="9"/>
      <c r="AG60" s="35" t="str">
        <f>IF(COUNTIF(AG12:AG49,"AV")=0,"",COUNTIF(AG12:AG49,"AV"))</f>
        <v/>
      </c>
      <c r="AH60" s="33"/>
      <c r="AI60" s="34"/>
      <c r="AJ60" s="34"/>
      <c r="AK60" s="34"/>
      <c r="AL60" s="9"/>
      <c r="AM60" s="35" t="str">
        <f>IF(COUNTIF(AM12:AM49,"AV")=0,"",COUNTIF(AM12:AM49,"AV"))</f>
        <v/>
      </c>
      <c r="AN60" s="33"/>
      <c r="AO60" s="34"/>
      <c r="AP60" s="34"/>
      <c r="AQ60" s="34"/>
      <c r="AR60" s="9"/>
      <c r="AS60" s="35" t="str">
        <f>IF(COUNTIF(AS12:AS49,"AV")=0,"",COUNTIF(AS12:AS49,"AV"))</f>
        <v/>
      </c>
      <c r="AT60" s="33"/>
      <c r="AU60" s="34"/>
      <c r="AV60" s="34"/>
      <c r="AW60" s="34"/>
      <c r="AX60" s="9"/>
      <c r="AY60" s="35" t="str">
        <f>IF(COUNTIF(AY12:AY49,"AV")=0,"",COUNTIF(AY12:AY49,"AV"))</f>
        <v/>
      </c>
      <c r="AZ60" s="36"/>
      <c r="BA60" s="34"/>
      <c r="BB60" s="34"/>
      <c r="BC60" s="34"/>
      <c r="BD60" s="9"/>
      <c r="BE60" s="95" t="str">
        <f t="shared" si="64"/>
        <v/>
      </c>
    </row>
    <row r="61" spans="1:59" s="123" customFormat="1" ht="15.75" customHeight="1">
      <c r="A61" s="179"/>
      <c r="B61" s="108"/>
      <c r="C61" s="180" t="s">
        <v>72</v>
      </c>
      <c r="D61" s="33"/>
      <c r="E61" s="34"/>
      <c r="F61" s="34"/>
      <c r="G61" s="34"/>
      <c r="H61" s="9"/>
      <c r="I61" s="35" t="str">
        <f>IF(COUNTIF(I12:I49,"KV")=0,"",COUNTIF(I12:I49,"KV"))</f>
        <v/>
      </c>
      <c r="J61" s="33"/>
      <c r="K61" s="34"/>
      <c r="L61" s="34"/>
      <c r="M61" s="34"/>
      <c r="N61" s="9"/>
      <c r="O61" s="35" t="str">
        <f>IF(COUNTIF(O12:O49,"KV")=0,"",COUNTIF(O12:O49,"KV"))</f>
        <v/>
      </c>
      <c r="P61" s="33"/>
      <c r="Q61" s="34"/>
      <c r="R61" s="34"/>
      <c r="S61" s="34"/>
      <c r="T61" s="9"/>
      <c r="U61" s="35" t="str">
        <f>IF(COUNTIF(U12:U49,"KV")=0,"",COUNTIF(U12:U49,"KV"))</f>
        <v/>
      </c>
      <c r="V61" s="33"/>
      <c r="W61" s="34"/>
      <c r="X61" s="34"/>
      <c r="Y61" s="34"/>
      <c r="Z61" s="9"/>
      <c r="AA61" s="35" t="str">
        <f>IF(COUNTIF(AA12:AA49,"KV")=0,"",COUNTIF(AA12:AA49,"KV"))</f>
        <v/>
      </c>
      <c r="AB61" s="33"/>
      <c r="AC61" s="34"/>
      <c r="AD61" s="34"/>
      <c r="AE61" s="34"/>
      <c r="AF61" s="9"/>
      <c r="AG61" s="35" t="str">
        <f>IF(COUNTIF(AG12:AG49,"KV")=0,"",COUNTIF(AG12:AG49,"KV"))</f>
        <v/>
      </c>
      <c r="AH61" s="33"/>
      <c r="AI61" s="34"/>
      <c r="AJ61" s="34"/>
      <c r="AK61" s="34"/>
      <c r="AL61" s="9"/>
      <c r="AM61" s="35" t="str">
        <f>IF(COUNTIF(AM12:AM49,"KV")=0,"",COUNTIF(AM12:AM49,"KV"))</f>
        <v/>
      </c>
      <c r="AN61" s="33"/>
      <c r="AO61" s="34"/>
      <c r="AP61" s="34"/>
      <c r="AQ61" s="34"/>
      <c r="AR61" s="9"/>
      <c r="AS61" s="35" t="str">
        <f>IF(COUNTIF(AS12:AS49,"KV")=0,"",COUNTIF(AS12:AS49,"KV"))</f>
        <v/>
      </c>
      <c r="AT61" s="33"/>
      <c r="AU61" s="34"/>
      <c r="AV61" s="34"/>
      <c r="AW61" s="34"/>
      <c r="AX61" s="9"/>
      <c r="AY61" s="35" t="str">
        <f>IF(COUNTIF(AY12:AY49,"KV")=0,"",COUNTIF(AY12:AY49,"KV"))</f>
        <v/>
      </c>
      <c r="AZ61" s="36"/>
      <c r="BA61" s="34"/>
      <c r="BB61" s="34"/>
      <c r="BC61" s="34"/>
      <c r="BD61" s="9"/>
      <c r="BE61" s="95" t="str">
        <f t="shared" si="64"/>
        <v/>
      </c>
    </row>
    <row r="62" spans="1:59" s="123" customFormat="1" ht="15.75" customHeight="1">
      <c r="A62" s="179"/>
      <c r="B62" s="108"/>
      <c r="C62" s="180" t="s">
        <v>73</v>
      </c>
      <c r="D62" s="41"/>
      <c r="E62" s="42"/>
      <c r="F62" s="42"/>
      <c r="G62" s="42"/>
      <c r="H62" s="19"/>
      <c r="I62" s="35" t="str">
        <f>IF(COUNTIF(I12:I49,"SZG")=0,"",COUNTIF(I12:I49,"SZG"))</f>
        <v/>
      </c>
      <c r="J62" s="41"/>
      <c r="K62" s="42"/>
      <c r="L62" s="42"/>
      <c r="M62" s="42"/>
      <c r="N62" s="19"/>
      <c r="O62" s="35" t="str">
        <f>IF(COUNTIF(O12:O49,"SZG")=0,"",COUNTIF(O12:O49,"SZG"))</f>
        <v/>
      </c>
      <c r="P62" s="41"/>
      <c r="Q62" s="42"/>
      <c r="R62" s="42"/>
      <c r="S62" s="42"/>
      <c r="T62" s="19"/>
      <c r="U62" s="35" t="str">
        <f>IF(COUNTIF(U12:U49,"SZG")=0,"",COUNTIF(U12:U49,"SZG"))</f>
        <v/>
      </c>
      <c r="V62" s="41"/>
      <c r="W62" s="42"/>
      <c r="X62" s="42"/>
      <c r="Y62" s="42"/>
      <c r="Z62" s="19"/>
      <c r="AA62" s="35" t="str">
        <f>IF(COUNTIF(AA12:AA49,"SZG")=0,"",COUNTIF(AA12:AA49,"SZG"))</f>
        <v/>
      </c>
      <c r="AB62" s="41"/>
      <c r="AC62" s="42"/>
      <c r="AD62" s="42"/>
      <c r="AE62" s="42"/>
      <c r="AF62" s="19"/>
      <c r="AG62" s="35" t="str">
        <f>IF(COUNTIF(AG12:AG49,"SZG")=0,"",COUNTIF(AG12:AG49,"SZG"))</f>
        <v/>
      </c>
      <c r="AH62" s="41"/>
      <c r="AI62" s="42"/>
      <c r="AJ62" s="42"/>
      <c r="AK62" s="42"/>
      <c r="AL62" s="19"/>
      <c r="AM62" s="35" t="str">
        <f>IF(COUNTIF(AM12:AM49,"SZG")=0,"",COUNTIF(AM12:AM49,"SZG"))</f>
        <v/>
      </c>
      <c r="AN62" s="41"/>
      <c r="AO62" s="42"/>
      <c r="AP62" s="42"/>
      <c r="AQ62" s="42"/>
      <c r="AR62" s="19"/>
      <c r="AS62" s="35" t="str">
        <f>IF(COUNTIF(AS12:AS49,"SZG")=0,"",COUNTIF(AS12:AS49,"SZG"))</f>
        <v/>
      </c>
      <c r="AT62" s="41"/>
      <c r="AU62" s="42"/>
      <c r="AV62" s="42"/>
      <c r="AW62" s="42"/>
      <c r="AX62" s="19"/>
      <c r="AY62" s="35" t="str">
        <f>IF(COUNTIF(AY12:AY49,"SZG")=0,"",COUNTIF(AY12:AY49,"SZG"))</f>
        <v/>
      </c>
      <c r="AZ62" s="36"/>
      <c r="BA62" s="34"/>
      <c r="BB62" s="34"/>
      <c r="BC62" s="34"/>
      <c r="BD62" s="9"/>
      <c r="BE62" s="95" t="str">
        <f t="shared" si="64"/>
        <v/>
      </c>
    </row>
    <row r="63" spans="1:59" s="123" customFormat="1" ht="15.75" customHeight="1">
      <c r="A63" s="179"/>
      <c r="B63" s="108"/>
      <c r="C63" s="180" t="s">
        <v>74</v>
      </c>
      <c r="D63" s="41"/>
      <c r="E63" s="42"/>
      <c r="F63" s="42"/>
      <c r="G63" s="42"/>
      <c r="H63" s="19"/>
      <c r="I63" s="35" t="str">
        <f>IF(COUNTIF(I12:I49,"ZV")=0,"",COUNTIF(I12:I49,"ZV"))</f>
        <v/>
      </c>
      <c r="J63" s="41"/>
      <c r="K63" s="42"/>
      <c r="L63" s="42"/>
      <c r="M63" s="42"/>
      <c r="N63" s="19"/>
      <c r="O63" s="35" t="str">
        <f>IF(COUNTIF(O12:O49,"ZV")=0,"",COUNTIF(O12:O49,"ZV"))</f>
        <v/>
      </c>
      <c r="P63" s="41"/>
      <c r="Q63" s="42"/>
      <c r="R63" s="42"/>
      <c r="S63" s="42"/>
      <c r="T63" s="19"/>
      <c r="U63" s="35" t="str">
        <f>IF(COUNTIF(U12:U49,"ZV")=0,"",COUNTIF(U12:U49,"ZV"))</f>
        <v/>
      </c>
      <c r="V63" s="41"/>
      <c r="W63" s="42"/>
      <c r="X63" s="42"/>
      <c r="Y63" s="42"/>
      <c r="Z63" s="19"/>
      <c r="AA63" s="35" t="str">
        <f>IF(COUNTIF(AA12:AA49,"ZV")=0,"",COUNTIF(AA12:AA49,"ZV"))</f>
        <v/>
      </c>
      <c r="AB63" s="41"/>
      <c r="AC63" s="42"/>
      <c r="AD63" s="42"/>
      <c r="AE63" s="42"/>
      <c r="AF63" s="19"/>
      <c r="AG63" s="35" t="str">
        <f>IF(COUNTIF(AG12:AG49,"ZV")=0,"",COUNTIF(AG12:AG49,"ZV"))</f>
        <v/>
      </c>
      <c r="AH63" s="41"/>
      <c r="AI63" s="42"/>
      <c r="AJ63" s="42"/>
      <c r="AK63" s="42"/>
      <c r="AL63" s="19"/>
      <c r="AM63" s="35" t="str">
        <f>IF(COUNTIF(AM12:AM49,"ZV")=0,"",COUNTIF(AM12:AM49,"ZV"))</f>
        <v/>
      </c>
      <c r="AN63" s="41"/>
      <c r="AO63" s="42"/>
      <c r="AP63" s="42"/>
      <c r="AQ63" s="42"/>
      <c r="AR63" s="19"/>
      <c r="AS63" s="35" t="str">
        <f>IF(COUNTIF(AS12:AS49,"ZV")=0,"",COUNTIF(AS12:AS49,"ZV"))</f>
        <v/>
      </c>
      <c r="AT63" s="41"/>
      <c r="AU63" s="42"/>
      <c r="AV63" s="42"/>
      <c r="AW63" s="42"/>
      <c r="AX63" s="19"/>
      <c r="AY63" s="35" t="str">
        <f>IF(COUNTIF(AY12:AY49,"ZV")=0,"",COUNTIF(AY12:AY49,"ZV"))</f>
        <v/>
      </c>
      <c r="AZ63" s="36"/>
      <c r="BA63" s="34"/>
      <c r="BB63" s="34"/>
      <c r="BC63" s="34"/>
      <c r="BD63" s="9"/>
      <c r="BE63" s="95" t="str">
        <f t="shared" si="64"/>
        <v/>
      </c>
    </row>
    <row r="64" spans="1:59" s="123" customFormat="1" ht="15.75" customHeight="1" thickBot="1">
      <c r="A64" s="43"/>
      <c r="B64" s="29"/>
      <c r="C64" s="30" t="s">
        <v>26</v>
      </c>
      <c r="D64" s="44"/>
      <c r="E64" s="45"/>
      <c r="F64" s="45"/>
      <c r="G64" s="45"/>
      <c r="H64" s="46"/>
      <c r="I64" s="47" t="str">
        <f>IF(SUM(I52:I63)=0,"",SUM(I52:I63))</f>
        <v/>
      </c>
      <c r="J64" s="44"/>
      <c r="K64" s="45"/>
      <c r="L64" s="45"/>
      <c r="M64" s="45"/>
      <c r="N64" s="46"/>
      <c r="O64" s="47" t="str">
        <f>IF(SUM(O52:O63)=0,"",SUM(O52:O63))</f>
        <v/>
      </c>
      <c r="P64" s="44"/>
      <c r="Q64" s="45"/>
      <c r="R64" s="45"/>
      <c r="S64" s="45"/>
      <c r="T64" s="46"/>
      <c r="U64" s="47" t="str">
        <f>IF(SUM(U52:U63)=0,"",SUM(U52:U63))</f>
        <v/>
      </c>
      <c r="V64" s="44"/>
      <c r="W64" s="45"/>
      <c r="X64" s="45"/>
      <c r="Y64" s="45"/>
      <c r="Z64" s="46"/>
      <c r="AA64" s="47" t="str">
        <f>IF(SUM(AA52:AA63)=0,"",SUM(AA52:AA63))</f>
        <v/>
      </c>
      <c r="AB64" s="44"/>
      <c r="AC64" s="45"/>
      <c r="AD64" s="45"/>
      <c r="AE64" s="45"/>
      <c r="AF64" s="46"/>
      <c r="AG64" s="47">
        <f>IF(SUM(AG52:AG63)=0,"",SUM(AG52:AG63))</f>
        <v>5</v>
      </c>
      <c r="AH64" s="44"/>
      <c r="AI64" s="45"/>
      <c r="AJ64" s="45"/>
      <c r="AK64" s="45"/>
      <c r="AL64" s="46"/>
      <c r="AM64" s="47">
        <f>IF(SUM(AM52:AM63)=0,"",SUM(AM52:AM63))</f>
        <v>5</v>
      </c>
      <c r="AN64" s="44"/>
      <c r="AO64" s="45"/>
      <c r="AP64" s="45"/>
      <c r="AQ64" s="45"/>
      <c r="AR64" s="46"/>
      <c r="AS64" s="47">
        <f>IF(SUM(AS52:AS63)=0,"",SUM(AS52:AS63))</f>
        <v>6</v>
      </c>
      <c r="AT64" s="44"/>
      <c r="AU64" s="45"/>
      <c r="AV64" s="45"/>
      <c r="AW64" s="45"/>
      <c r="AX64" s="46"/>
      <c r="AY64" s="47">
        <f>IF(SUM(AY52:AY63)=0,"",SUM(AY52:AY63))</f>
        <v>3</v>
      </c>
      <c r="AZ64" s="48"/>
      <c r="BA64" s="45"/>
      <c r="BB64" s="45"/>
      <c r="BC64" s="45"/>
      <c r="BD64" s="46"/>
      <c r="BE64" s="95">
        <f t="shared" si="64"/>
        <v>19</v>
      </c>
    </row>
    <row r="65" spans="1:3" s="123" customFormat="1" ht="15.75" customHeight="1" thickTop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83"/>
      <c r="C128" s="183"/>
    </row>
    <row r="129" spans="1:57" s="123" customFormat="1" ht="15.75" customHeight="1">
      <c r="A129" s="182"/>
      <c r="B129" s="183"/>
      <c r="C129" s="183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s="123" customFormat="1" ht="15.75" customHeight="1">
      <c r="A135" s="182"/>
      <c r="B135" s="121"/>
      <c r="C135" s="121"/>
    </row>
    <row r="136" spans="1:57" s="123" customFormat="1" ht="15.75" customHeight="1">
      <c r="A136" s="182"/>
      <c r="B136" s="121"/>
      <c r="C136" s="121"/>
    </row>
    <row r="137" spans="1:57" ht="15.75" customHeight="1">
      <c r="A137" s="182"/>
      <c r="B137" s="121"/>
      <c r="C137" s="121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</row>
    <row r="138" spans="1:57" ht="15.75" customHeight="1">
      <c r="A138" s="182"/>
      <c r="B138" s="121"/>
      <c r="C138" s="121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 ht="15.75" customHeight="1">
      <c r="A169" s="184"/>
      <c r="B169" s="119"/>
      <c r="C169" s="119"/>
    </row>
    <row r="170" spans="1:3" ht="15.75" customHeight="1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  <row r="234" spans="1:3">
      <c r="A234" s="184"/>
      <c r="B234" s="119"/>
      <c r="C234" s="119"/>
    </row>
    <row r="235" spans="1:3">
      <c r="A235" s="184"/>
      <c r="B235" s="119"/>
      <c r="C235" s="119"/>
    </row>
  </sheetData>
  <sheetProtection selectLockedCells="1"/>
  <protectedRanges>
    <protectedRange sqref="C51" name="Tartomány4"/>
    <protectedRange sqref="C63:C64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0:AA40"/>
    <mergeCell ref="AB40:AY40"/>
    <mergeCell ref="AZ40:BE40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46:AA46"/>
    <mergeCell ref="AB46:AY46"/>
    <mergeCell ref="AZ46:BE46"/>
    <mergeCell ref="A50:AA50"/>
    <mergeCell ref="A51:AA51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33"/>
  <sheetViews>
    <sheetView zoomScale="70" zoomScaleNormal="7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2" sqref="A1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7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362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363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352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498" t="s">
        <v>4</v>
      </c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0"/>
      <c r="AY6" s="550"/>
      <c r="AZ6" s="508" t="s">
        <v>5</v>
      </c>
      <c r="BA6" s="544"/>
      <c r="BB6" s="544"/>
      <c r="BC6" s="544"/>
      <c r="BD6" s="544"/>
      <c r="BE6" s="545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46"/>
      <c r="BA7" s="547"/>
      <c r="BB7" s="547"/>
      <c r="BC7" s="547"/>
      <c r="BD7" s="547"/>
      <c r="BE7" s="548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39"/>
      <c r="F8" s="500" t="s">
        <v>13</v>
      </c>
      <c r="G8" s="539"/>
      <c r="H8" s="502" t="s">
        <v>14</v>
      </c>
      <c r="I8" s="504" t="s">
        <v>39</v>
      </c>
      <c r="J8" s="507" t="s">
        <v>12</v>
      </c>
      <c r="K8" s="539"/>
      <c r="L8" s="500" t="s">
        <v>13</v>
      </c>
      <c r="M8" s="539"/>
      <c r="N8" s="502" t="s">
        <v>14</v>
      </c>
      <c r="O8" s="524" t="s">
        <v>39</v>
      </c>
      <c r="P8" s="506" t="s">
        <v>12</v>
      </c>
      <c r="Q8" s="539"/>
      <c r="R8" s="500" t="s">
        <v>13</v>
      </c>
      <c r="S8" s="539"/>
      <c r="T8" s="502" t="s">
        <v>14</v>
      </c>
      <c r="U8" s="504" t="s">
        <v>39</v>
      </c>
      <c r="V8" s="507" t="s">
        <v>12</v>
      </c>
      <c r="W8" s="539"/>
      <c r="X8" s="500" t="s">
        <v>13</v>
      </c>
      <c r="Y8" s="539"/>
      <c r="Z8" s="502" t="s">
        <v>14</v>
      </c>
      <c r="AA8" s="522" t="s">
        <v>39</v>
      </c>
      <c r="AB8" s="506" t="s">
        <v>12</v>
      </c>
      <c r="AC8" s="539"/>
      <c r="AD8" s="500" t="s">
        <v>13</v>
      </c>
      <c r="AE8" s="539"/>
      <c r="AF8" s="502" t="s">
        <v>14</v>
      </c>
      <c r="AG8" s="504" t="s">
        <v>39</v>
      </c>
      <c r="AH8" s="507" t="s">
        <v>12</v>
      </c>
      <c r="AI8" s="539"/>
      <c r="AJ8" s="500" t="s">
        <v>13</v>
      </c>
      <c r="AK8" s="539"/>
      <c r="AL8" s="502" t="s">
        <v>14</v>
      </c>
      <c r="AM8" s="524" t="s">
        <v>39</v>
      </c>
      <c r="AN8" s="506" t="s">
        <v>12</v>
      </c>
      <c r="AO8" s="539"/>
      <c r="AP8" s="500" t="s">
        <v>13</v>
      </c>
      <c r="AQ8" s="539"/>
      <c r="AR8" s="502" t="s">
        <v>14</v>
      </c>
      <c r="AS8" s="504" t="s">
        <v>39</v>
      </c>
      <c r="AT8" s="507" t="s">
        <v>12</v>
      </c>
      <c r="AU8" s="539"/>
      <c r="AV8" s="500" t="s">
        <v>13</v>
      </c>
      <c r="AW8" s="539"/>
      <c r="AX8" s="502" t="s">
        <v>14</v>
      </c>
      <c r="AY8" s="522" t="s">
        <v>39</v>
      </c>
      <c r="AZ8" s="507" t="s">
        <v>12</v>
      </c>
      <c r="BA8" s="539"/>
      <c r="BB8" s="500" t="s">
        <v>13</v>
      </c>
      <c r="BC8" s="539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549"/>
      <c r="D9" s="124" t="s">
        <v>40</v>
      </c>
      <c r="E9" s="125" t="s">
        <v>41</v>
      </c>
      <c r="F9" s="126" t="s">
        <v>40</v>
      </c>
      <c r="G9" s="125" t="s">
        <v>41</v>
      </c>
      <c r="H9" s="540"/>
      <c r="I9" s="541"/>
      <c r="J9" s="127" t="s">
        <v>40</v>
      </c>
      <c r="K9" s="125" t="s">
        <v>41</v>
      </c>
      <c r="L9" s="126" t="s">
        <v>40</v>
      </c>
      <c r="M9" s="125" t="s">
        <v>41</v>
      </c>
      <c r="N9" s="540"/>
      <c r="O9" s="543"/>
      <c r="P9" s="124" t="s">
        <v>40</v>
      </c>
      <c r="Q9" s="125" t="s">
        <v>41</v>
      </c>
      <c r="R9" s="126" t="s">
        <v>40</v>
      </c>
      <c r="S9" s="125" t="s">
        <v>41</v>
      </c>
      <c r="T9" s="540"/>
      <c r="U9" s="541"/>
      <c r="V9" s="127" t="s">
        <v>40</v>
      </c>
      <c r="W9" s="125" t="s">
        <v>41</v>
      </c>
      <c r="X9" s="126" t="s">
        <v>40</v>
      </c>
      <c r="Y9" s="125" t="s">
        <v>41</v>
      </c>
      <c r="Z9" s="540"/>
      <c r="AA9" s="542"/>
      <c r="AB9" s="124" t="s">
        <v>40</v>
      </c>
      <c r="AC9" s="125" t="s">
        <v>41</v>
      </c>
      <c r="AD9" s="126" t="s">
        <v>40</v>
      </c>
      <c r="AE9" s="125" t="s">
        <v>41</v>
      </c>
      <c r="AF9" s="540"/>
      <c r="AG9" s="541"/>
      <c r="AH9" s="127" t="s">
        <v>40</v>
      </c>
      <c r="AI9" s="125" t="s">
        <v>41</v>
      </c>
      <c r="AJ9" s="126" t="s">
        <v>40</v>
      </c>
      <c r="AK9" s="125" t="s">
        <v>41</v>
      </c>
      <c r="AL9" s="540"/>
      <c r="AM9" s="543"/>
      <c r="AN9" s="124" t="s">
        <v>40</v>
      </c>
      <c r="AO9" s="125" t="s">
        <v>41</v>
      </c>
      <c r="AP9" s="126" t="s">
        <v>40</v>
      </c>
      <c r="AQ9" s="125" t="s">
        <v>41</v>
      </c>
      <c r="AR9" s="540"/>
      <c r="AS9" s="541"/>
      <c r="AT9" s="127" t="s">
        <v>40</v>
      </c>
      <c r="AU9" s="125" t="s">
        <v>41</v>
      </c>
      <c r="AV9" s="126" t="s">
        <v>40</v>
      </c>
      <c r="AW9" s="125" t="s">
        <v>41</v>
      </c>
      <c r="AX9" s="540"/>
      <c r="AY9" s="542"/>
      <c r="AZ9" s="127" t="s">
        <v>40</v>
      </c>
      <c r="BA9" s="125" t="s">
        <v>42</v>
      </c>
      <c r="BB9" s="126" t="s">
        <v>40</v>
      </c>
      <c r="BC9" s="125" t="s">
        <v>42</v>
      </c>
      <c r="BD9" s="540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SUM(SZAK!D83)</f>
        <v>0</v>
      </c>
      <c r="E10" s="131">
        <f>SUM(SZAK!E83)</f>
        <v>0</v>
      </c>
      <c r="F10" s="131">
        <f>SUM(SZAK!F83)</f>
        <v>30</v>
      </c>
      <c r="G10" s="131">
        <f>SUM(SZAK!G83)</f>
        <v>600</v>
      </c>
      <c r="H10" s="131">
        <f>SUM(SZAK!H83)</f>
        <v>27</v>
      </c>
      <c r="I10" s="131" t="s">
        <v>17</v>
      </c>
      <c r="J10" s="131">
        <f>SUM(SZAK!J83)</f>
        <v>19</v>
      </c>
      <c r="K10" s="131">
        <f>SUM(SZAK!K83)</f>
        <v>238</v>
      </c>
      <c r="L10" s="131">
        <f>SUM(SZAK!L83)</f>
        <v>15</v>
      </c>
      <c r="M10" s="131">
        <f>SUM(SZAK!M83)</f>
        <v>210</v>
      </c>
      <c r="N10" s="131">
        <f>SUM(SZAK!N83)</f>
        <v>30</v>
      </c>
      <c r="O10" s="131" t="s">
        <v>17</v>
      </c>
      <c r="P10" s="131">
        <f>SUM(SZAK!P83)</f>
        <v>13</v>
      </c>
      <c r="Q10" s="131">
        <f>SUM(SZAK!Q83)</f>
        <v>182</v>
      </c>
      <c r="R10" s="131">
        <f>SUM(SZAK!R83)</f>
        <v>21</v>
      </c>
      <c r="S10" s="131">
        <f>SUM(SZAK!S83)</f>
        <v>334</v>
      </c>
      <c r="T10" s="131">
        <f>SUM(SZAK!T83)</f>
        <v>30</v>
      </c>
      <c r="U10" s="131" t="s">
        <v>17</v>
      </c>
      <c r="V10" s="131">
        <f>SUM(SZAK!V83)</f>
        <v>14</v>
      </c>
      <c r="W10" s="131">
        <f>SUM(SZAK!W83)</f>
        <v>196</v>
      </c>
      <c r="X10" s="131">
        <f>SUM(SZAK!X83)</f>
        <v>19</v>
      </c>
      <c r="Y10" s="131">
        <f>SUM(SZAK!Y83)</f>
        <v>266</v>
      </c>
      <c r="Z10" s="131">
        <f>SUM(SZAK!Z83)</f>
        <v>32</v>
      </c>
      <c r="AA10" s="131" t="s">
        <v>17</v>
      </c>
      <c r="AB10" s="131">
        <f>SUM(SZAK!AB83)</f>
        <v>4</v>
      </c>
      <c r="AC10" s="131">
        <f>SUM(SZAK!AC83)</f>
        <v>56</v>
      </c>
      <c r="AD10" s="131">
        <f>SUM(SZAK!AD83)</f>
        <v>9</v>
      </c>
      <c r="AE10" s="131">
        <f>SUM(SZAK!AE83)</f>
        <v>126</v>
      </c>
      <c r="AF10" s="131">
        <f>SUM(SZAK!AF83)</f>
        <v>13</v>
      </c>
      <c r="AG10" s="131" t="s">
        <v>17</v>
      </c>
      <c r="AH10" s="131">
        <f>SUM(SZAK!AH83)</f>
        <v>2</v>
      </c>
      <c r="AI10" s="131">
        <f>SUM(SZAK!AI83)</f>
        <v>28</v>
      </c>
      <c r="AJ10" s="131">
        <f>SUM(SZAK!AJ83)</f>
        <v>6</v>
      </c>
      <c r="AK10" s="131">
        <f>SUM(SZAK!AK83)</f>
        <v>84</v>
      </c>
      <c r="AL10" s="131">
        <f>SUM(SZAK!AL83)</f>
        <v>8</v>
      </c>
      <c r="AM10" s="131" t="s">
        <v>17</v>
      </c>
      <c r="AN10" s="131">
        <f>SUM(SZAK!AN83)</f>
        <v>2</v>
      </c>
      <c r="AO10" s="131">
        <f>SUM(SZAK!AO83)</f>
        <v>0</v>
      </c>
      <c r="AP10" s="131">
        <f>SUM(SZAK!AP83)</f>
        <v>6</v>
      </c>
      <c r="AQ10" s="131">
        <f>SUM(SZAK!AQ83)</f>
        <v>56</v>
      </c>
      <c r="AR10" s="131">
        <f>SUM(SZAK!AR83)</f>
        <v>8</v>
      </c>
      <c r="AS10" s="131" t="s">
        <v>17</v>
      </c>
      <c r="AT10" s="131">
        <f>SUM(SZAK!AT83)</f>
        <v>3</v>
      </c>
      <c r="AU10" s="131">
        <f>SUM(SZAK!AU83)</f>
        <v>42</v>
      </c>
      <c r="AV10" s="131">
        <f>SUM(SZAK!AV83)</f>
        <v>13</v>
      </c>
      <c r="AW10" s="131">
        <f>SUM(SZAK!AW83)</f>
        <v>190</v>
      </c>
      <c r="AX10" s="131">
        <f>SUM(SZAK!AX83)</f>
        <v>16</v>
      </c>
      <c r="AY10" s="131" t="s">
        <v>17</v>
      </c>
      <c r="AZ10" s="131">
        <f>SUM(SZAK!AZ83)</f>
        <v>57</v>
      </c>
      <c r="BA10" s="131">
        <f>SUM(SZAK!BA83)</f>
        <v>798</v>
      </c>
      <c r="BB10" s="131">
        <f>SUM(SZAK!BB83)</f>
        <v>111</v>
      </c>
      <c r="BC10" s="131">
        <f>SUM(SZAK!BC83)</f>
        <v>1666</v>
      </c>
      <c r="BD10" s="131">
        <f>SUM(SZAK!BD83)</f>
        <v>164</v>
      </c>
      <c r="BE10" s="131">
        <f>SUM(SZAK!BE83)</f>
        <v>176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398" customFormat="1" ht="15.75" customHeight="1">
      <c r="A12" s="420" t="s">
        <v>637</v>
      </c>
      <c r="B12" s="390" t="s">
        <v>34</v>
      </c>
      <c r="C12" s="285" t="s">
        <v>605</v>
      </c>
      <c r="D12" s="360"/>
      <c r="E12" s="361"/>
      <c r="F12" s="360"/>
      <c r="G12" s="361"/>
      <c r="H12" s="360"/>
      <c r="I12" s="362"/>
      <c r="J12" s="391"/>
      <c r="K12" s="361"/>
      <c r="L12" s="360"/>
      <c r="M12" s="361"/>
      <c r="N12" s="360"/>
      <c r="O12" s="385"/>
      <c r="P12" s="360"/>
      <c r="Q12" s="361"/>
      <c r="R12" s="360"/>
      <c r="S12" s="361"/>
      <c r="T12" s="360"/>
      <c r="U12" s="362"/>
      <c r="V12" s="391"/>
      <c r="W12" s="361"/>
      <c r="X12" s="360"/>
      <c r="Y12" s="361"/>
      <c r="Z12" s="360"/>
      <c r="AA12" s="385"/>
      <c r="AB12" s="360">
        <v>4</v>
      </c>
      <c r="AC12" s="361">
        <v>42</v>
      </c>
      <c r="AD12" s="360">
        <v>2</v>
      </c>
      <c r="AE12" s="361">
        <f>IF(AD12*14=0,"",AD12*14)</f>
        <v>28</v>
      </c>
      <c r="AF12" s="383">
        <v>4</v>
      </c>
      <c r="AG12" s="362" t="s">
        <v>84</v>
      </c>
      <c r="AH12" s="391"/>
      <c r="AI12" s="361" t="str">
        <f t="shared" ref="AI12:AI35" si="0">IF(AH12*14=0,"",AH12*14)</f>
        <v/>
      </c>
      <c r="AJ12" s="360"/>
      <c r="AK12" s="361" t="str">
        <f t="shared" ref="AK12:AK28" si="1">IF(AJ12*14=0,"",AJ12*14)</f>
        <v/>
      </c>
      <c r="AL12" s="360"/>
      <c r="AM12" s="385"/>
      <c r="AN12" s="391"/>
      <c r="AO12" s="361" t="str">
        <f t="shared" ref="AO12:AO35" si="2">IF(AN12*14=0,"",AN12*14)</f>
        <v/>
      </c>
      <c r="AP12" s="392"/>
      <c r="AQ12" s="361" t="str">
        <f t="shared" ref="AQ12:AQ29" si="3">IF(AP12*14=0,"",AP12*14)</f>
        <v/>
      </c>
      <c r="AR12" s="392"/>
      <c r="AS12" s="393"/>
      <c r="AT12" s="360"/>
      <c r="AU12" s="361" t="str">
        <f t="shared" ref="AU12:AU35" si="4">IF(AT12*14=0,"",AT12*14)</f>
        <v/>
      </c>
      <c r="AV12" s="360"/>
      <c r="AW12" s="361" t="str">
        <f t="shared" ref="AW12:AW35" si="5">IF(AV12*14=0,"",AV12*14)</f>
        <v/>
      </c>
      <c r="AX12" s="360"/>
      <c r="AY12" s="360"/>
      <c r="AZ12" s="394">
        <f t="shared" ref="AZ12:AZ35" si="6">IF(D12+J12+P12+V12+AB12+AH12+AN12+AT12=0,"",D12+J12+P12+V12+AB12+AH12+AN12+AT12)</f>
        <v>4</v>
      </c>
      <c r="BA12" s="361">
        <f t="shared" ref="BA12:BA35" si="7">IF((D12+J12+P12+V12+AB12+AH12+AN12+AT12)*14=0,"",(D12+J12+P12+V12+AB12+AH12+AN12+AT12)*14)</f>
        <v>56</v>
      </c>
      <c r="BB12" s="395">
        <f t="shared" ref="BB12:BB35" si="8">IF(F12+L12+R12+X12+AD12+AJ12+AP12+AV12=0,"",F12+L12+R12+X12+AD12+AJ12+AP12+AV12)</f>
        <v>2</v>
      </c>
      <c r="BC12" s="361">
        <f t="shared" ref="BC12:BC35" si="9">IF((L12+F12+R12+X12+AD12+AJ12+AP12+AV12)*14=0,"",(L12+F12+R12+X12+AD12+AJ12+AP12+AV12)*14)</f>
        <v>28</v>
      </c>
      <c r="BD12" s="395">
        <f t="shared" ref="BD12:BD35" si="10">IF(N12+H12+T12+Z12+AF12+AL12+AR12+AX12=0,"",N12+H12+T12+Z12+AF12+AL12+AR12+AX12)</f>
        <v>4</v>
      </c>
      <c r="BE12" s="396">
        <f t="shared" ref="BE12:BE35" si="11">IF(D12+F12+L12+J12+P12+R12+V12+X12+AB12+AD12+AH12+AJ12+AN12+AP12+AT12+AV12=0,"",D12+F12+L12+J12+P12+R12+V12+X12+AB12+AD12+AH12+AJ12+AN12+AP12+AT12+AV12)</f>
        <v>6</v>
      </c>
      <c r="BF12" s="397" t="s">
        <v>343</v>
      </c>
      <c r="BG12" s="400" t="s">
        <v>472</v>
      </c>
    </row>
    <row r="13" spans="1:59" s="398" customFormat="1" ht="15.75" customHeight="1">
      <c r="A13" s="402" t="s">
        <v>604</v>
      </c>
      <c r="B13" s="390" t="s">
        <v>34</v>
      </c>
      <c r="C13" s="285" t="s">
        <v>606</v>
      </c>
      <c r="D13" s="360"/>
      <c r="E13" s="361"/>
      <c r="F13" s="360"/>
      <c r="G13" s="361"/>
      <c r="H13" s="360"/>
      <c r="I13" s="362"/>
      <c r="J13" s="391"/>
      <c r="K13" s="361"/>
      <c r="L13" s="360"/>
      <c r="M13" s="361"/>
      <c r="N13" s="360"/>
      <c r="O13" s="385"/>
      <c r="P13" s="360"/>
      <c r="Q13" s="361"/>
      <c r="R13" s="360"/>
      <c r="S13" s="361"/>
      <c r="T13" s="360"/>
      <c r="U13" s="362"/>
      <c r="V13" s="391"/>
      <c r="W13" s="361"/>
      <c r="X13" s="360"/>
      <c r="Y13" s="361"/>
      <c r="Z13" s="360"/>
      <c r="AA13" s="385"/>
      <c r="AB13" s="360">
        <v>2</v>
      </c>
      <c r="AC13" s="361">
        <f>IF(AB13*14=0,"",AB13*14)</f>
        <v>28</v>
      </c>
      <c r="AD13" s="360">
        <v>1</v>
      </c>
      <c r="AE13" s="361">
        <v>14</v>
      </c>
      <c r="AF13" s="360">
        <v>3</v>
      </c>
      <c r="AG13" s="362" t="s">
        <v>84</v>
      </c>
      <c r="AH13" s="391"/>
      <c r="AI13" s="361" t="str">
        <f t="shared" ref="AI13:AI14" si="12">IF(AH13*14=0,"",AH13*14)</f>
        <v/>
      </c>
      <c r="AJ13" s="360"/>
      <c r="AK13" s="361" t="str">
        <f t="shared" ref="AK13:AK14" si="13">IF(AJ13*14=0,"",AJ13*14)</f>
        <v/>
      </c>
      <c r="AL13" s="360"/>
      <c r="AM13" s="385"/>
      <c r="AN13" s="391"/>
      <c r="AO13" s="361" t="str">
        <f t="shared" ref="AO13:AO14" si="14">IF(AN13*14=0,"",AN13*14)</f>
        <v/>
      </c>
      <c r="AP13" s="392"/>
      <c r="AQ13" s="361" t="str">
        <f t="shared" ref="AQ13:AQ14" si="15">IF(AP13*14=0,"",AP13*14)</f>
        <v/>
      </c>
      <c r="AR13" s="392"/>
      <c r="AS13" s="393"/>
      <c r="AT13" s="360"/>
      <c r="AU13" s="361" t="str">
        <f t="shared" ref="AU13:AU14" si="16">IF(AT13*14=0,"",AT13*14)</f>
        <v/>
      </c>
      <c r="AV13" s="360"/>
      <c r="AW13" s="361" t="str">
        <f t="shared" ref="AW13:AW14" si="17">IF(AV13*14=0,"",AV13*14)</f>
        <v/>
      </c>
      <c r="AX13" s="360"/>
      <c r="AY13" s="360"/>
      <c r="AZ13" s="394">
        <f t="shared" ref="AZ13:AZ14" si="18">IF(D13+J13+P13+V13+AB13+AH13+AN13+AT13=0,"",D13+J13+P13+V13+AB13+AH13+AN13+AT13)</f>
        <v>2</v>
      </c>
      <c r="BA13" s="361">
        <f t="shared" ref="BA13:BA14" si="19">IF((D13+J13+P13+V13+AB13+AH13+AN13+AT13)*14=0,"",(D13+J13+P13+V13+AB13+AH13+AN13+AT13)*14)</f>
        <v>28</v>
      </c>
      <c r="BB13" s="395">
        <f t="shared" ref="BB13:BB14" si="20">IF(F13+L13+R13+X13+AD13+AJ13+AP13+AV13=0,"",F13+L13+R13+X13+AD13+AJ13+AP13+AV13)</f>
        <v>1</v>
      </c>
      <c r="BC13" s="361">
        <f t="shared" ref="BC13:BC14" si="21">IF((L13+F13+R13+X13+AD13+AJ13+AP13+AV13)*14=0,"",(L13+F13+R13+X13+AD13+AJ13+AP13+AV13)*14)</f>
        <v>14</v>
      </c>
      <c r="BD13" s="395">
        <f t="shared" ref="BD13:BD14" si="22">IF(N13+H13+T13+Z13+AF13+AL13+AR13+AX13=0,"",N13+H13+T13+Z13+AF13+AL13+AR13+AX13)</f>
        <v>3</v>
      </c>
      <c r="BE13" s="396">
        <f t="shared" ref="BE13:BE14" si="23">IF(D13+F13+L13+J13+P13+R13+V13+X13+AB13+AD13+AH13+AJ13+AN13+AP13+AT13+AV13=0,"",D13+F13+L13+J13+P13+R13+V13+X13+AB13+AD13+AH13+AJ13+AN13+AP13+AT13+AV13)</f>
        <v>3</v>
      </c>
      <c r="BF13" s="397" t="s">
        <v>343</v>
      </c>
      <c r="BG13" s="400" t="s">
        <v>472</v>
      </c>
    </row>
    <row r="14" spans="1:59" ht="15.75" customHeight="1">
      <c r="A14" s="219" t="s">
        <v>541</v>
      </c>
      <c r="B14" s="54" t="s">
        <v>34</v>
      </c>
      <c r="C14" s="252" t="s">
        <v>173</v>
      </c>
      <c r="D14" s="113"/>
      <c r="E14" s="6"/>
      <c r="F14" s="113"/>
      <c r="G14" s="6"/>
      <c r="H14" s="113"/>
      <c r="I14" s="114"/>
      <c r="J14" s="60"/>
      <c r="K14" s="6"/>
      <c r="L14" s="59"/>
      <c r="M14" s="6"/>
      <c r="N14" s="59"/>
      <c r="O14" s="63"/>
      <c r="P14" s="59"/>
      <c r="Q14" s="6"/>
      <c r="R14" s="59"/>
      <c r="S14" s="6"/>
      <c r="T14" s="59"/>
      <c r="U14" s="62"/>
      <c r="V14" s="60"/>
      <c r="W14" s="6"/>
      <c r="X14" s="59"/>
      <c r="Y14" s="6"/>
      <c r="Z14" s="59"/>
      <c r="AA14" s="63"/>
      <c r="AB14" s="59">
        <v>1</v>
      </c>
      <c r="AC14" s="6">
        <f t="shared" ref="AC14" si="24">IF(AB14*14=0,"",AB14*14)</f>
        <v>14</v>
      </c>
      <c r="AD14" s="59">
        <v>1</v>
      </c>
      <c r="AE14" s="6">
        <f t="shared" ref="AE14" si="25">IF(AD14*14=0,"",AD14*14)</f>
        <v>14</v>
      </c>
      <c r="AF14" s="59">
        <v>2</v>
      </c>
      <c r="AG14" s="62" t="s">
        <v>75</v>
      </c>
      <c r="AH14" s="60"/>
      <c r="AI14" s="6" t="str">
        <f t="shared" si="12"/>
        <v/>
      </c>
      <c r="AJ14" s="59"/>
      <c r="AK14" s="6" t="str">
        <f t="shared" si="13"/>
        <v/>
      </c>
      <c r="AL14" s="59"/>
      <c r="AM14" s="63"/>
      <c r="AN14" s="60"/>
      <c r="AO14" s="6" t="str">
        <f t="shared" si="14"/>
        <v/>
      </c>
      <c r="AP14" s="61"/>
      <c r="AQ14" s="6" t="str">
        <f t="shared" si="15"/>
        <v/>
      </c>
      <c r="AR14" s="61"/>
      <c r="AS14" s="64"/>
      <c r="AT14" s="59"/>
      <c r="AU14" s="6" t="str">
        <f t="shared" si="16"/>
        <v/>
      </c>
      <c r="AV14" s="59"/>
      <c r="AW14" s="6" t="str">
        <f t="shared" si="17"/>
        <v/>
      </c>
      <c r="AX14" s="59"/>
      <c r="AY14" s="59"/>
      <c r="AZ14" s="8">
        <f t="shared" si="18"/>
        <v>1</v>
      </c>
      <c r="BA14" s="6">
        <f t="shared" si="19"/>
        <v>14</v>
      </c>
      <c r="BB14" s="9">
        <f t="shared" si="20"/>
        <v>1</v>
      </c>
      <c r="BC14" s="6">
        <f t="shared" si="21"/>
        <v>14</v>
      </c>
      <c r="BD14" s="9">
        <f t="shared" si="22"/>
        <v>2</v>
      </c>
      <c r="BE14" s="10">
        <f t="shared" si="23"/>
        <v>2</v>
      </c>
      <c r="BF14" s="279" t="s">
        <v>343</v>
      </c>
      <c r="BG14" s="326" t="s">
        <v>472</v>
      </c>
    </row>
    <row r="15" spans="1:59" ht="15.75" customHeight="1">
      <c r="A15" s="219" t="s">
        <v>542</v>
      </c>
      <c r="B15" s="54" t="s">
        <v>34</v>
      </c>
      <c r="C15" s="252" t="s">
        <v>174</v>
      </c>
      <c r="D15" s="113"/>
      <c r="E15" s="6"/>
      <c r="F15" s="113"/>
      <c r="G15" s="6"/>
      <c r="H15" s="113"/>
      <c r="I15" s="114"/>
      <c r="J15" s="60"/>
      <c r="K15" s="6"/>
      <c r="L15" s="59"/>
      <c r="M15" s="6"/>
      <c r="N15" s="59"/>
      <c r="O15" s="63"/>
      <c r="P15" s="59"/>
      <c r="Q15" s="6"/>
      <c r="R15" s="59"/>
      <c r="S15" s="6"/>
      <c r="T15" s="59"/>
      <c r="U15" s="62"/>
      <c r="V15" s="60"/>
      <c r="W15" s="6"/>
      <c r="X15" s="59"/>
      <c r="Y15" s="6"/>
      <c r="Z15" s="59"/>
      <c r="AA15" s="63"/>
      <c r="AB15" s="59">
        <v>2</v>
      </c>
      <c r="AC15" s="6">
        <f t="shared" ref="AC15:AC35" si="26">IF(AB15*14=0,"",AB15*14)</f>
        <v>28</v>
      </c>
      <c r="AD15" s="59">
        <v>2</v>
      </c>
      <c r="AE15" s="6">
        <f t="shared" ref="AE15:AE35" si="27">IF(AD15*14=0,"",AD15*14)</f>
        <v>28</v>
      </c>
      <c r="AF15" s="59">
        <v>4</v>
      </c>
      <c r="AG15" s="62" t="s">
        <v>75</v>
      </c>
      <c r="AH15" s="60"/>
      <c r="AI15" s="6" t="str">
        <f t="shared" si="0"/>
        <v/>
      </c>
      <c r="AJ15" s="59"/>
      <c r="AK15" s="6" t="str">
        <f t="shared" si="1"/>
        <v/>
      </c>
      <c r="AL15" s="59"/>
      <c r="AM15" s="63"/>
      <c r="AN15" s="60"/>
      <c r="AO15" s="6" t="str">
        <f t="shared" si="2"/>
        <v/>
      </c>
      <c r="AP15" s="61"/>
      <c r="AQ15" s="6" t="str">
        <f t="shared" si="3"/>
        <v/>
      </c>
      <c r="AR15" s="61"/>
      <c r="AS15" s="64"/>
      <c r="AT15" s="59"/>
      <c r="AU15" s="6" t="str">
        <f t="shared" si="4"/>
        <v/>
      </c>
      <c r="AV15" s="59"/>
      <c r="AW15" s="6" t="str">
        <f t="shared" si="5"/>
        <v/>
      </c>
      <c r="AX15" s="59"/>
      <c r="AY15" s="59"/>
      <c r="AZ15" s="8">
        <f t="shared" si="6"/>
        <v>2</v>
      </c>
      <c r="BA15" s="6">
        <f t="shared" si="7"/>
        <v>28</v>
      </c>
      <c r="BB15" s="9">
        <f t="shared" si="8"/>
        <v>2</v>
      </c>
      <c r="BC15" s="6">
        <f t="shared" si="9"/>
        <v>28</v>
      </c>
      <c r="BD15" s="9">
        <f t="shared" si="10"/>
        <v>4</v>
      </c>
      <c r="BE15" s="10">
        <f t="shared" si="11"/>
        <v>4</v>
      </c>
      <c r="BF15" s="279" t="s">
        <v>343</v>
      </c>
      <c r="BG15" s="326" t="s">
        <v>472</v>
      </c>
    </row>
    <row r="16" spans="1:59" ht="15.75" customHeight="1">
      <c r="A16" s="219" t="s">
        <v>543</v>
      </c>
      <c r="B16" s="54" t="s">
        <v>34</v>
      </c>
      <c r="C16" s="252" t="s">
        <v>175</v>
      </c>
      <c r="D16" s="113"/>
      <c r="E16" s="6"/>
      <c r="F16" s="113"/>
      <c r="G16" s="6"/>
      <c r="H16" s="113"/>
      <c r="I16" s="114"/>
      <c r="J16" s="60"/>
      <c r="K16" s="6"/>
      <c r="L16" s="59"/>
      <c r="M16" s="6"/>
      <c r="N16" s="59"/>
      <c r="O16" s="63"/>
      <c r="P16" s="59"/>
      <c r="Q16" s="6"/>
      <c r="R16" s="59"/>
      <c r="S16" s="6"/>
      <c r="T16" s="59"/>
      <c r="U16" s="62"/>
      <c r="V16" s="60"/>
      <c r="W16" s="6"/>
      <c r="X16" s="59"/>
      <c r="Y16" s="6"/>
      <c r="Z16" s="59"/>
      <c r="AA16" s="63"/>
      <c r="AB16" s="59">
        <v>2</v>
      </c>
      <c r="AC16" s="6">
        <f t="shared" si="26"/>
        <v>28</v>
      </c>
      <c r="AD16" s="59">
        <v>3</v>
      </c>
      <c r="AE16" s="6">
        <f t="shared" si="27"/>
        <v>42</v>
      </c>
      <c r="AF16" s="59">
        <v>6</v>
      </c>
      <c r="AG16" s="62" t="s">
        <v>104</v>
      </c>
      <c r="AH16" s="60"/>
      <c r="AI16" s="6" t="str">
        <f t="shared" si="0"/>
        <v/>
      </c>
      <c r="AJ16" s="59"/>
      <c r="AK16" s="6" t="str">
        <f t="shared" si="1"/>
        <v/>
      </c>
      <c r="AL16" s="59"/>
      <c r="AM16" s="63"/>
      <c r="AN16" s="60"/>
      <c r="AO16" s="6" t="str">
        <f t="shared" si="2"/>
        <v/>
      </c>
      <c r="AP16" s="61"/>
      <c r="AQ16" s="6" t="str">
        <f t="shared" si="3"/>
        <v/>
      </c>
      <c r="AR16" s="61"/>
      <c r="AS16" s="64"/>
      <c r="AT16" s="59"/>
      <c r="AU16" s="6" t="str">
        <f t="shared" si="4"/>
        <v/>
      </c>
      <c r="AV16" s="59"/>
      <c r="AW16" s="6" t="str">
        <f t="shared" si="5"/>
        <v/>
      </c>
      <c r="AX16" s="59"/>
      <c r="AY16" s="59"/>
      <c r="AZ16" s="8">
        <f t="shared" si="6"/>
        <v>2</v>
      </c>
      <c r="BA16" s="6">
        <f t="shared" si="7"/>
        <v>28</v>
      </c>
      <c r="BB16" s="9">
        <f t="shared" si="8"/>
        <v>3</v>
      </c>
      <c r="BC16" s="6">
        <f t="shared" si="9"/>
        <v>42</v>
      </c>
      <c r="BD16" s="9">
        <f t="shared" si="10"/>
        <v>6</v>
      </c>
      <c r="BE16" s="10">
        <f t="shared" si="11"/>
        <v>5</v>
      </c>
      <c r="BF16" s="279" t="s">
        <v>343</v>
      </c>
      <c r="BG16" s="286" t="s">
        <v>469</v>
      </c>
    </row>
    <row r="17" spans="1:59" ht="15.75" customHeight="1">
      <c r="A17" s="219" t="s">
        <v>544</v>
      </c>
      <c r="B17" s="54" t="s">
        <v>34</v>
      </c>
      <c r="C17" s="252" t="s">
        <v>176</v>
      </c>
      <c r="D17" s="113"/>
      <c r="E17" s="6" t="str">
        <f t="shared" ref="E17:E35" si="28">IF(D17*14=0,"",D17*14)</f>
        <v/>
      </c>
      <c r="F17" s="113"/>
      <c r="G17" s="6" t="str">
        <f t="shared" ref="G17:G35" si="29">IF(F17*14=0,"",F17*14)</f>
        <v/>
      </c>
      <c r="H17" s="113"/>
      <c r="I17" s="114"/>
      <c r="J17" s="60"/>
      <c r="K17" s="6" t="str">
        <f t="shared" ref="K17:K35" si="30">IF(J17*14=0,"",J17*14)</f>
        <v/>
      </c>
      <c r="L17" s="59"/>
      <c r="M17" s="6" t="str">
        <f t="shared" ref="M17:M35" si="31">IF(L17*14=0,"",L17*14)</f>
        <v/>
      </c>
      <c r="N17" s="59"/>
      <c r="O17" s="63"/>
      <c r="P17" s="59"/>
      <c r="Q17" s="6" t="str">
        <f t="shared" ref="Q17:Q35" si="32">IF(P17*14=0,"",P17*14)</f>
        <v/>
      </c>
      <c r="R17" s="59"/>
      <c r="S17" s="6" t="str">
        <f t="shared" ref="S17:S35" si="33">IF(R17*14=0,"",R17*14)</f>
        <v/>
      </c>
      <c r="T17" s="59"/>
      <c r="U17" s="62"/>
      <c r="V17" s="60"/>
      <c r="W17" s="6" t="str">
        <f t="shared" ref="W17:W35" si="34">IF(V17*14=0,"",V17*14)</f>
        <v/>
      </c>
      <c r="X17" s="59"/>
      <c r="Y17" s="6" t="str">
        <f t="shared" ref="Y17:Y35" si="35">IF(X17*14=0,"",X17*14)</f>
        <v/>
      </c>
      <c r="Z17" s="59"/>
      <c r="AA17" s="63"/>
      <c r="AB17" s="59"/>
      <c r="AC17" s="6" t="str">
        <f t="shared" si="26"/>
        <v/>
      </c>
      <c r="AD17" s="59"/>
      <c r="AE17" s="6" t="str">
        <f t="shared" si="27"/>
        <v/>
      </c>
      <c r="AF17" s="59"/>
      <c r="AG17" s="62"/>
      <c r="AH17" s="60">
        <v>3</v>
      </c>
      <c r="AI17" s="6">
        <f t="shared" si="0"/>
        <v>42</v>
      </c>
      <c r="AJ17" s="59">
        <v>1</v>
      </c>
      <c r="AK17" s="6">
        <f t="shared" si="1"/>
        <v>14</v>
      </c>
      <c r="AL17" s="59">
        <v>4</v>
      </c>
      <c r="AM17" s="63" t="s">
        <v>75</v>
      </c>
      <c r="AN17" s="60"/>
      <c r="AO17" s="6" t="str">
        <f t="shared" si="2"/>
        <v/>
      </c>
      <c r="AP17" s="61"/>
      <c r="AQ17" s="6" t="str">
        <f t="shared" si="3"/>
        <v/>
      </c>
      <c r="AR17" s="61"/>
      <c r="AS17" s="64"/>
      <c r="AT17" s="59"/>
      <c r="AU17" s="6" t="str">
        <f t="shared" si="4"/>
        <v/>
      </c>
      <c r="AV17" s="59"/>
      <c r="AW17" s="6" t="str">
        <f t="shared" si="5"/>
        <v/>
      </c>
      <c r="AX17" s="59"/>
      <c r="AY17" s="59"/>
      <c r="AZ17" s="8">
        <f t="shared" si="6"/>
        <v>3</v>
      </c>
      <c r="BA17" s="6">
        <f t="shared" si="7"/>
        <v>42</v>
      </c>
      <c r="BB17" s="9">
        <f t="shared" si="8"/>
        <v>1</v>
      </c>
      <c r="BC17" s="6">
        <f t="shared" si="9"/>
        <v>14</v>
      </c>
      <c r="BD17" s="9">
        <f t="shared" si="10"/>
        <v>4</v>
      </c>
      <c r="BE17" s="10">
        <f t="shared" si="11"/>
        <v>4</v>
      </c>
      <c r="BF17" s="279" t="s">
        <v>343</v>
      </c>
      <c r="BG17" s="286" t="s">
        <v>469</v>
      </c>
    </row>
    <row r="18" spans="1:59" ht="15.75" customHeight="1">
      <c r="A18" s="219" t="s">
        <v>545</v>
      </c>
      <c r="B18" s="54" t="s">
        <v>34</v>
      </c>
      <c r="C18" s="252" t="s">
        <v>177</v>
      </c>
      <c r="D18" s="113"/>
      <c r="E18" s="6" t="str">
        <f t="shared" si="28"/>
        <v/>
      </c>
      <c r="F18" s="113"/>
      <c r="G18" s="6" t="str">
        <f t="shared" si="29"/>
        <v/>
      </c>
      <c r="H18" s="113"/>
      <c r="I18" s="114"/>
      <c r="J18" s="60"/>
      <c r="K18" s="6" t="str">
        <f t="shared" si="30"/>
        <v/>
      </c>
      <c r="L18" s="59"/>
      <c r="M18" s="6" t="str">
        <f t="shared" si="31"/>
        <v/>
      </c>
      <c r="N18" s="59"/>
      <c r="O18" s="63"/>
      <c r="P18" s="59"/>
      <c r="Q18" s="6" t="str">
        <f t="shared" si="32"/>
        <v/>
      </c>
      <c r="R18" s="59"/>
      <c r="S18" s="6" t="str">
        <f t="shared" si="33"/>
        <v/>
      </c>
      <c r="T18" s="59"/>
      <c r="U18" s="62"/>
      <c r="V18" s="60"/>
      <c r="W18" s="6" t="str">
        <f t="shared" si="34"/>
        <v/>
      </c>
      <c r="X18" s="59"/>
      <c r="Y18" s="6" t="str">
        <f t="shared" si="35"/>
        <v/>
      </c>
      <c r="Z18" s="59"/>
      <c r="AA18" s="63"/>
      <c r="AB18" s="59"/>
      <c r="AC18" s="6" t="str">
        <f t="shared" si="26"/>
        <v/>
      </c>
      <c r="AD18" s="59"/>
      <c r="AE18" s="6" t="str">
        <f t="shared" si="27"/>
        <v/>
      </c>
      <c r="AF18" s="59"/>
      <c r="AG18" s="62"/>
      <c r="AH18" s="60">
        <v>3</v>
      </c>
      <c r="AI18" s="6">
        <f t="shared" si="0"/>
        <v>42</v>
      </c>
      <c r="AJ18" s="59">
        <v>0</v>
      </c>
      <c r="AK18" s="6" t="str">
        <f t="shared" si="1"/>
        <v/>
      </c>
      <c r="AL18" s="59">
        <v>3</v>
      </c>
      <c r="AM18" s="63" t="s">
        <v>104</v>
      </c>
      <c r="AN18" s="60"/>
      <c r="AO18" s="6" t="str">
        <f t="shared" si="2"/>
        <v/>
      </c>
      <c r="AP18" s="61"/>
      <c r="AQ18" s="6" t="str">
        <f t="shared" si="3"/>
        <v/>
      </c>
      <c r="AR18" s="61"/>
      <c r="AS18" s="64"/>
      <c r="AT18" s="59"/>
      <c r="AU18" s="6" t="str">
        <f t="shared" si="4"/>
        <v/>
      </c>
      <c r="AV18" s="59"/>
      <c r="AW18" s="6" t="str">
        <f t="shared" si="5"/>
        <v/>
      </c>
      <c r="AX18" s="59"/>
      <c r="AY18" s="59"/>
      <c r="AZ18" s="8">
        <f t="shared" si="6"/>
        <v>3</v>
      </c>
      <c r="BA18" s="6">
        <f t="shared" si="7"/>
        <v>42</v>
      </c>
      <c r="BB18" s="9" t="str">
        <f t="shared" si="8"/>
        <v/>
      </c>
      <c r="BC18" s="6" t="str">
        <f t="shared" si="9"/>
        <v/>
      </c>
      <c r="BD18" s="9">
        <f t="shared" si="10"/>
        <v>3</v>
      </c>
      <c r="BE18" s="10">
        <f t="shared" si="11"/>
        <v>3</v>
      </c>
      <c r="BF18" s="279" t="s">
        <v>343</v>
      </c>
      <c r="BG18" s="286" t="s">
        <v>469</v>
      </c>
    </row>
    <row r="19" spans="1:59" ht="15.75" customHeight="1">
      <c r="A19" s="219" t="s">
        <v>546</v>
      </c>
      <c r="B19" s="54" t="s">
        <v>34</v>
      </c>
      <c r="C19" s="252" t="s">
        <v>178</v>
      </c>
      <c r="D19" s="113"/>
      <c r="E19" s="6" t="str">
        <f t="shared" si="28"/>
        <v/>
      </c>
      <c r="F19" s="113"/>
      <c r="G19" s="6" t="str">
        <f t="shared" si="29"/>
        <v/>
      </c>
      <c r="H19" s="113"/>
      <c r="I19" s="114"/>
      <c r="J19" s="60"/>
      <c r="K19" s="6" t="str">
        <f t="shared" si="30"/>
        <v/>
      </c>
      <c r="L19" s="59"/>
      <c r="M19" s="6" t="str">
        <f t="shared" si="31"/>
        <v/>
      </c>
      <c r="N19" s="59"/>
      <c r="O19" s="63"/>
      <c r="P19" s="59"/>
      <c r="Q19" s="6" t="str">
        <f t="shared" si="32"/>
        <v/>
      </c>
      <c r="R19" s="59"/>
      <c r="S19" s="6" t="str">
        <f t="shared" si="33"/>
        <v/>
      </c>
      <c r="T19" s="59"/>
      <c r="U19" s="62"/>
      <c r="V19" s="60"/>
      <c r="W19" s="6" t="str">
        <f t="shared" si="34"/>
        <v/>
      </c>
      <c r="X19" s="59"/>
      <c r="Y19" s="6" t="str">
        <f t="shared" si="35"/>
        <v/>
      </c>
      <c r="Z19" s="59"/>
      <c r="AA19" s="63"/>
      <c r="AB19" s="59"/>
      <c r="AC19" s="6" t="str">
        <f t="shared" si="26"/>
        <v/>
      </c>
      <c r="AD19" s="59"/>
      <c r="AE19" s="6" t="str">
        <f t="shared" si="27"/>
        <v/>
      </c>
      <c r="AF19" s="59"/>
      <c r="AG19" s="62"/>
      <c r="AH19" s="60">
        <v>1</v>
      </c>
      <c r="AI19" s="6">
        <f t="shared" si="0"/>
        <v>14</v>
      </c>
      <c r="AJ19" s="59">
        <v>3</v>
      </c>
      <c r="AK19" s="6">
        <f t="shared" si="1"/>
        <v>42</v>
      </c>
      <c r="AL19" s="59">
        <v>4</v>
      </c>
      <c r="AM19" s="63" t="s">
        <v>104</v>
      </c>
      <c r="AN19" s="60"/>
      <c r="AO19" s="6" t="str">
        <f t="shared" si="2"/>
        <v/>
      </c>
      <c r="AP19" s="61"/>
      <c r="AQ19" s="6" t="str">
        <f t="shared" si="3"/>
        <v/>
      </c>
      <c r="AR19" s="61"/>
      <c r="AS19" s="64"/>
      <c r="AT19" s="59"/>
      <c r="AU19" s="6" t="str">
        <f t="shared" si="4"/>
        <v/>
      </c>
      <c r="AV19" s="59"/>
      <c r="AW19" s="6" t="str">
        <f t="shared" si="5"/>
        <v/>
      </c>
      <c r="AX19" s="59"/>
      <c r="AY19" s="59"/>
      <c r="AZ19" s="8">
        <f t="shared" si="6"/>
        <v>1</v>
      </c>
      <c r="BA19" s="6">
        <f t="shared" si="7"/>
        <v>14</v>
      </c>
      <c r="BB19" s="9">
        <f t="shared" si="8"/>
        <v>3</v>
      </c>
      <c r="BC19" s="6">
        <f t="shared" si="9"/>
        <v>42</v>
      </c>
      <c r="BD19" s="9">
        <f t="shared" si="10"/>
        <v>4</v>
      </c>
      <c r="BE19" s="10">
        <f t="shared" si="11"/>
        <v>4</v>
      </c>
      <c r="BF19" s="279" t="s">
        <v>343</v>
      </c>
      <c r="BG19" s="286" t="s">
        <v>469</v>
      </c>
    </row>
    <row r="20" spans="1:59" ht="15.75" customHeight="1">
      <c r="A20" s="218" t="s">
        <v>547</v>
      </c>
      <c r="B20" s="54" t="s">
        <v>34</v>
      </c>
      <c r="C20" s="252" t="s">
        <v>155</v>
      </c>
      <c r="D20" s="113"/>
      <c r="E20" s="6" t="str">
        <f t="shared" si="28"/>
        <v/>
      </c>
      <c r="F20" s="113"/>
      <c r="G20" s="6" t="str">
        <f t="shared" si="29"/>
        <v/>
      </c>
      <c r="H20" s="113"/>
      <c r="I20" s="114"/>
      <c r="J20" s="60"/>
      <c r="K20" s="6" t="str">
        <f t="shared" si="30"/>
        <v/>
      </c>
      <c r="L20" s="59"/>
      <c r="M20" s="6" t="str">
        <f t="shared" si="31"/>
        <v/>
      </c>
      <c r="N20" s="59"/>
      <c r="O20" s="63"/>
      <c r="P20" s="59"/>
      <c r="Q20" s="6" t="str">
        <f t="shared" si="32"/>
        <v/>
      </c>
      <c r="R20" s="59"/>
      <c r="S20" s="6" t="str">
        <f t="shared" si="33"/>
        <v/>
      </c>
      <c r="T20" s="59"/>
      <c r="U20" s="62"/>
      <c r="V20" s="60"/>
      <c r="W20" s="6" t="str">
        <f t="shared" si="34"/>
        <v/>
      </c>
      <c r="X20" s="59"/>
      <c r="Y20" s="6" t="str">
        <f t="shared" si="35"/>
        <v/>
      </c>
      <c r="Z20" s="59"/>
      <c r="AA20" s="63"/>
      <c r="AB20" s="59"/>
      <c r="AC20" s="6" t="str">
        <f t="shared" si="26"/>
        <v/>
      </c>
      <c r="AD20" s="59"/>
      <c r="AE20" s="6" t="str">
        <f t="shared" si="27"/>
        <v/>
      </c>
      <c r="AF20" s="59"/>
      <c r="AG20" s="62"/>
      <c r="AH20" s="60">
        <v>2</v>
      </c>
      <c r="AI20" s="6">
        <f t="shared" si="0"/>
        <v>28</v>
      </c>
      <c r="AJ20" s="59">
        <v>2</v>
      </c>
      <c r="AK20" s="6">
        <f t="shared" si="1"/>
        <v>28</v>
      </c>
      <c r="AL20" s="59">
        <v>5</v>
      </c>
      <c r="AM20" s="62" t="s">
        <v>75</v>
      </c>
      <c r="AN20" s="60"/>
      <c r="AO20" s="6" t="str">
        <f t="shared" si="2"/>
        <v/>
      </c>
      <c r="AP20" s="61"/>
      <c r="AQ20" s="6" t="str">
        <f t="shared" si="3"/>
        <v/>
      </c>
      <c r="AR20" s="61"/>
      <c r="AS20" s="64"/>
      <c r="AT20" s="59"/>
      <c r="AU20" s="6" t="str">
        <f t="shared" si="4"/>
        <v/>
      </c>
      <c r="AV20" s="59"/>
      <c r="AW20" s="6" t="str">
        <f t="shared" si="5"/>
        <v/>
      </c>
      <c r="AX20" s="59"/>
      <c r="AY20" s="59"/>
      <c r="AZ20" s="8">
        <f t="shared" si="6"/>
        <v>2</v>
      </c>
      <c r="BA20" s="6">
        <f t="shared" si="7"/>
        <v>28</v>
      </c>
      <c r="BB20" s="9">
        <f t="shared" si="8"/>
        <v>2</v>
      </c>
      <c r="BC20" s="6">
        <f t="shared" si="9"/>
        <v>28</v>
      </c>
      <c r="BD20" s="9">
        <f t="shared" si="10"/>
        <v>5</v>
      </c>
      <c r="BE20" s="10">
        <f t="shared" si="11"/>
        <v>4</v>
      </c>
      <c r="BF20" s="279" t="s">
        <v>343</v>
      </c>
      <c r="BG20" s="326" t="s">
        <v>472</v>
      </c>
    </row>
    <row r="21" spans="1:59" ht="15.75" customHeight="1">
      <c r="A21" s="219" t="s">
        <v>548</v>
      </c>
      <c r="B21" s="54" t="s">
        <v>34</v>
      </c>
      <c r="C21" s="252" t="s">
        <v>154</v>
      </c>
      <c r="D21" s="113"/>
      <c r="E21" s="6" t="str">
        <f t="shared" si="28"/>
        <v/>
      </c>
      <c r="F21" s="113"/>
      <c r="G21" s="6" t="str">
        <f t="shared" si="29"/>
        <v/>
      </c>
      <c r="H21" s="113"/>
      <c r="I21" s="114"/>
      <c r="J21" s="60"/>
      <c r="K21" s="6" t="str">
        <f t="shared" si="30"/>
        <v/>
      </c>
      <c r="L21" s="59"/>
      <c r="M21" s="6" t="str">
        <f t="shared" si="31"/>
        <v/>
      </c>
      <c r="N21" s="59"/>
      <c r="O21" s="63"/>
      <c r="P21" s="59"/>
      <c r="Q21" s="6" t="str">
        <f t="shared" si="32"/>
        <v/>
      </c>
      <c r="R21" s="59"/>
      <c r="S21" s="6" t="str">
        <f t="shared" si="33"/>
        <v/>
      </c>
      <c r="T21" s="59"/>
      <c r="U21" s="62"/>
      <c r="V21" s="60"/>
      <c r="W21" s="6" t="str">
        <f t="shared" si="34"/>
        <v/>
      </c>
      <c r="X21" s="59"/>
      <c r="Y21" s="6" t="str">
        <f t="shared" si="35"/>
        <v/>
      </c>
      <c r="Z21" s="59"/>
      <c r="AA21" s="63"/>
      <c r="AB21" s="59"/>
      <c r="AC21" s="6" t="str">
        <f t="shared" si="26"/>
        <v/>
      </c>
      <c r="AD21" s="59"/>
      <c r="AE21" s="6" t="str">
        <f t="shared" si="27"/>
        <v/>
      </c>
      <c r="AF21" s="59"/>
      <c r="AG21" s="62"/>
      <c r="AH21" s="60"/>
      <c r="AI21" s="6" t="str">
        <f t="shared" si="0"/>
        <v/>
      </c>
      <c r="AJ21" s="59"/>
      <c r="AK21" s="6" t="str">
        <f t="shared" si="1"/>
        <v/>
      </c>
      <c r="AL21" s="59"/>
      <c r="AM21" s="63"/>
      <c r="AN21" s="60">
        <v>1</v>
      </c>
      <c r="AO21" s="6">
        <f t="shared" si="2"/>
        <v>14</v>
      </c>
      <c r="AP21" s="61">
        <v>1</v>
      </c>
      <c r="AQ21" s="6">
        <f t="shared" si="3"/>
        <v>14</v>
      </c>
      <c r="AR21" s="61">
        <v>2</v>
      </c>
      <c r="AS21" s="64" t="s">
        <v>104</v>
      </c>
      <c r="AT21" s="59"/>
      <c r="AU21" s="6" t="str">
        <f t="shared" si="4"/>
        <v/>
      </c>
      <c r="AV21" s="59"/>
      <c r="AW21" s="6" t="str">
        <f t="shared" si="5"/>
        <v/>
      </c>
      <c r="AX21" s="59"/>
      <c r="AY21" s="59"/>
      <c r="AZ21" s="8">
        <f t="shared" si="6"/>
        <v>1</v>
      </c>
      <c r="BA21" s="6">
        <f t="shared" si="7"/>
        <v>14</v>
      </c>
      <c r="BB21" s="9">
        <f t="shared" si="8"/>
        <v>1</v>
      </c>
      <c r="BC21" s="6">
        <f t="shared" si="9"/>
        <v>14</v>
      </c>
      <c r="BD21" s="9">
        <f t="shared" si="10"/>
        <v>2</v>
      </c>
      <c r="BE21" s="10">
        <f t="shared" si="11"/>
        <v>2</v>
      </c>
      <c r="BF21" s="279" t="s">
        <v>343</v>
      </c>
      <c r="BG21" s="326" t="s">
        <v>472</v>
      </c>
    </row>
    <row r="22" spans="1:59" ht="15.75" customHeight="1">
      <c r="A22" s="219" t="s">
        <v>549</v>
      </c>
      <c r="B22" s="54" t="s">
        <v>34</v>
      </c>
      <c r="C22" s="252" t="s">
        <v>153</v>
      </c>
      <c r="D22" s="113"/>
      <c r="E22" s="6" t="str">
        <f t="shared" si="28"/>
        <v/>
      </c>
      <c r="F22" s="113"/>
      <c r="G22" s="6" t="str">
        <f t="shared" si="29"/>
        <v/>
      </c>
      <c r="H22" s="113"/>
      <c r="I22" s="114"/>
      <c r="J22" s="60"/>
      <c r="K22" s="6" t="str">
        <f t="shared" si="30"/>
        <v/>
      </c>
      <c r="L22" s="59"/>
      <c r="M22" s="6" t="str">
        <f t="shared" si="31"/>
        <v/>
      </c>
      <c r="N22" s="59"/>
      <c r="O22" s="63"/>
      <c r="P22" s="59"/>
      <c r="Q22" s="6" t="str">
        <f t="shared" si="32"/>
        <v/>
      </c>
      <c r="R22" s="59"/>
      <c r="S22" s="6" t="str">
        <f t="shared" si="33"/>
        <v/>
      </c>
      <c r="T22" s="59"/>
      <c r="U22" s="62"/>
      <c r="V22" s="60"/>
      <c r="W22" s="6" t="str">
        <f t="shared" si="34"/>
        <v/>
      </c>
      <c r="X22" s="59"/>
      <c r="Y22" s="6" t="str">
        <f t="shared" si="35"/>
        <v/>
      </c>
      <c r="Z22" s="59"/>
      <c r="AA22" s="63"/>
      <c r="AB22" s="59"/>
      <c r="AC22" s="6" t="str">
        <f t="shared" si="26"/>
        <v/>
      </c>
      <c r="AD22" s="59"/>
      <c r="AE22" s="6" t="str">
        <f t="shared" si="27"/>
        <v/>
      </c>
      <c r="AF22" s="59"/>
      <c r="AG22" s="62"/>
      <c r="AH22" s="60"/>
      <c r="AI22" s="6" t="str">
        <f t="shared" si="0"/>
        <v/>
      </c>
      <c r="AJ22" s="59"/>
      <c r="AK22" s="6" t="str">
        <f t="shared" si="1"/>
        <v/>
      </c>
      <c r="AL22" s="59"/>
      <c r="AM22" s="63"/>
      <c r="AN22" s="60">
        <v>1</v>
      </c>
      <c r="AO22" s="6">
        <f t="shared" si="2"/>
        <v>14</v>
      </c>
      <c r="AP22" s="61">
        <v>1</v>
      </c>
      <c r="AQ22" s="6">
        <f t="shared" si="3"/>
        <v>14</v>
      </c>
      <c r="AR22" s="61">
        <v>2</v>
      </c>
      <c r="AS22" s="64" t="s">
        <v>104</v>
      </c>
      <c r="AT22" s="59"/>
      <c r="AU22" s="6" t="str">
        <f t="shared" si="4"/>
        <v/>
      </c>
      <c r="AV22" s="59"/>
      <c r="AW22" s="6" t="str">
        <f t="shared" si="5"/>
        <v/>
      </c>
      <c r="AX22" s="59"/>
      <c r="AY22" s="59"/>
      <c r="AZ22" s="8">
        <f t="shared" si="6"/>
        <v>1</v>
      </c>
      <c r="BA22" s="6">
        <f t="shared" si="7"/>
        <v>14</v>
      </c>
      <c r="BB22" s="9">
        <f t="shared" si="8"/>
        <v>1</v>
      </c>
      <c r="BC22" s="6">
        <f t="shared" si="9"/>
        <v>14</v>
      </c>
      <c r="BD22" s="9">
        <f t="shared" si="10"/>
        <v>2</v>
      </c>
      <c r="BE22" s="10">
        <f t="shared" si="11"/>
        <v>2</v>
      </c>
      <c r="BF22" s="279" t="s">
        <v>343</v>
      </c>
      <c r="BG22" s="286" t="s">
        <v>471</v>
      </c>
    </row>
    <row r="23" spans="1:59">
      <c r="A23" s="219" t="s">
        <v>550</v>
      </c>
      <c r="B23" s="54" t="s">
        <v>34</v>
      </c>
      <c r="C23" s="252" t="s">
        <v>179</v>
      </c>
      <c r="D23" s="113"/>
      <c r="E23" s="6" t="str">
        <f t="shared" si="28"/>
        <v/>
      </c>
      <c r="F23" s="113"/>
      <c r="G23" s="6" t="str">
        <f t="shared" si="29"/>
        <v/>
      </c>
      <c r="H23" s="113"/>
      <c r="I23" s="114"/>
      <c r="J23" s="60"/>
      <c r="K23" s="6" t="str">
        <f t="shared" si="30"/>
        <v/>
      </c>
      <c r="L23" s="59"/>
      <c r="M23" s="6" t="str">
        <f t="shared" si="31"/>
        <v/>
      </c>
      <c r="N23" s="59"/>
      <c r="O23" s="63"/>
      <c r="P23" s="59"/>
      <c r="Q23" s="6" t="str">
        <f t="shared" si="32"/>
        <v/>
      </c>
      <c r="R23" s="59"/>
      <c r="S23" s="6" t="str">
        <f t="shared" si="33"/>
        <v/>
      </c>
      <c r="T23" s="59"/>
      <c r="U23" s="62"/>
      <c r="V23" s="60"/>
      <c r="W23" s="6" t="str">
        <f t="shared" si="34"/>
        <v/>
      </c>
      <c r="X23" s="59"/>
      <c r="Y23" s="6" t="str">
        <f t="shared" si="35"/>
        <v/>
      </c>
      <c r="Z23" s="59"/>
      <c r="AA23" s="63"/>
      <c r="AB23" s="59"/>
      <c r="AC23" s="6" t="str">
        <f t="shared" si="26"/>
        <v/>
      </c>
      <c r="AD23" s="59"/>
      <c r="AE23" s="6" t="str">
        <f t="shared" si="27"/>
        <v/>
      </c>
      <c r="AF23" s="59"/>
      <c r="AG23" s="62"/>
      <c r="AH23" s="60"/>
      <c r="AI23" s="6" t="str">
        <f t="shared" si="0"/>
        <v/>
      </c>
      <c r="AJ23" s="59"/>
      <c r="AK23" s="6" t="str">
        <f t="shared" si="1"/>
        <v/>
      </c>
      <c r="AL23" s="59"/>
      <c r="AM23" s="63"/>
      <c r="AN23" s="60">
        <v>3</v>
      </c>
      <c r="AO23" s="6">
        <f t="shared" si="2"/>
        <v>42</v>
      </c>
      <c r="AP23" s="61">
        <v>3</v>
      </c>
      <c r="AQ23" s="6">
        <f t="shared" si="3"/>
        <v>42</v>
      </c>
      <c r="AR23" s="61">
        <v>5</v>
      </c>
      <c r="AS23" s="64" t="s">
        <v>15</v>
      </c>
      <c r="AT23" s="59"/>
      <c r="AU23" s="6" t="str">
        <f t="shared" si="4"/>
        <v/>
      </c>
      <c r="AV23" s="59"/>
      <c r="AW23" s="6" t="str">
        <f t="shared" si="5"/>
        <v/>
      </c>
      <c r="AX23" s="59"/>
      <c r="AY23" s="59"/>
      <c r="AZ23" s="191">
        <f t="shared" si="6"/>
        <v>3</v>
      </c>
      <c r="BA23" s="6">
        <f t="shared" si="7"/>
        <v>42</v>
      </c>
      <c r="BB23" s="192">
        <f t="shared" si="8"/>
        <v>3</v>
      </c>
      <c r="BC23" s="6">
        <f t="shared" si="9"/>
        <v>42</v>
      </c>
      <c r="BD23" s="192">
        <f t="shared" si="10"/>
        <v>5</v>
      </c>
      <c r="BE23" s="10">
        <f t="shared" si="11"/>
        <v>6</v>
      </c>
      <c r="BF23" s="279" t="s">
        <v>343</v>
      </c>
      <c r="BG23" s="326" t="s">
        <v>472</v>
      </c>
    </row>
    <row r="24" spans="1:59">
      <c r="A24" s="219" t="s">
        <v>551</v>
      </c>
      <c r="B24" s="54" t="s">
        <v>34</v>
      </c>
      <c r="C24" s="252" t="s">
        <v>180</v>
      </c>
      <c r="D24" s="113"/>
      <c r="E24" s="6" t="str">
        <f t="shared" si="28"/>
        <v/>
      </c>
      <c r="F24" s="113"/>
      <c r="G24" s="6" t="str">
        <f t="shared" si="29"/>
        <v/>
      </c>
      <c r="H24" s="113"/>
      <c r="I24" s="114"/>
      <c r="J24" s="60"/>
      <c r="K24" s="6" t="str">
        <f t="shared" si="30"/>
        <v/>
      </c>
      <c r="L24" s="59"/>
      <c r="M24" s="6" t="str">
        <f t="shared" si="31"/>
        <v/>
      </c>
      <c r="N24" s="59"/>
      <c r="O24" s="63"/>
      <c r="P24" s="59"/>
      <c r="Q24" s="6" t="str">
        <f t="shared" si="32"/>
        <v/>
      </c>
      <c r="R24" s="59"/>
      <c r="S24" s="6" t="str">
        <f t="shared" si="33"/>
        <v/>
      </c>
      <c r="T24" s="59"/>
      <c r="U24" s="62"/>
      <c r="V24" s="60"/>
      <c r="W24" s="6" t="str">
        <f t="shared" si="34"/>
        <v/>
      </c>
      <c r="X24" s="59"/>
      <c r="Y24" s="6" t="str">
        <f t="shared" si="35"/>
        <v/>
      </c>
      <c r="Z24" s="59"/>
      <c r="AA24" s="63"/>
      <c r="AB24" s="59"/>
      <c r="AC24" s="6" t="str">
        <f t="shared" si="26"/>
        <v/>
      </c>
      <c r="AD24" s="59"/>
      <c r="AE24" s="6" t="str">
        <f t="shared" si="27"/>
        <v/>
      </c>
      <c r="AF24" s="59"/>
      <c r="AG24" s="62"/>
      <c r="AH24" s="60"/>
      <c r="AI24" s="6" t="str">
        <f t="shared" si="0"/>
        <v/>
      </c>
      <c r="AJ24" s="59"/>
      <c r="AK24" s="6" t="str">
        <f t="shared" si="1"/>
        <v/>
      </c>
      <c r="AL24" s="59"/>
      <c r="AM24" s="63"/>
      <c r="AN24" s="60">
        <v>2</v>
      </c>
      <c r="AO24" s="6">
        <f t="shared" si="2"/>
        <v>28</v>
      </c>
      <c r="AP24" s="61">
        <v>3</v>
      </c>
      <c r="AQ24" s="6">
        <f t="shared" si="3"/>
        <v>42</v>
      </c>
      <c r="AR24" s="61">
        <v>5</v>
      </c>
      <c r="AS24" s="64" t="s">
        <v>15</v>
      </c>
      <c r="AT24" s="59"/>
      <c r="AU24" s="6" t="str">
        <f t="shared" si="4"/>
        <v/>
      </c>
      <c r="AV24" s="59"/>
      <c r="AW24" s="6" t="str">
        <f t="shared" si="5"/>
        <v/>
      </c>
      <c r="AX24" s="59"/>
      <c r="AY24" s="59"/>
      <c r="AZ24" s="191">
        <f t="shared" si="6"/>
        <v>2</v>
      </c>
      <c r="BA24" s="6">
        <f t="shared" si="7"/>
        <v>28</v>
      </c>
      <c r="BB24" s="192">
        <f t="shared" si="8"/>
        <v>3</v>
      </c>
      <c r="BC24" s="6">
        <f t="shared" si="9"/>
        <v>42</v>
      </c>
      <c r="BD24" s="192">
        <f t="shared" si="10"/>
        <v>5</v>
      </c>
      <c r="BE24" s="10">
        <f t="shared" si="11"/>
        <v>5</v>
      </c>
      <c r="BF24" s="279" t="s">
        <v>343</v>
      </c>
      <c r="BG24" s="286" t="s">
        <v>472</v>
      </c>
    </row>
    <row r="25" spans="1:59" ht="15.75" customHeight="1">
      <c r="A25" s="218" t="s">
        <v>552</v>
      </c>
      <c r="B25" s="54" t="s">
        <v>34</v>
      </c>
      <c r="C25" s="285" t="s">
        <v>540</v>
      </c>
      <c r="D25" s="113"/>
      <c r="E25" s="6" t="str">
        <f t="shared" si="28"/>
        <v/>
      </c>
      <c r="F25" s="113"/>
      <c r="G25" s="6" t="str">
        <f t="shared" si="29"/>
        <v/>
      </c>
      <c r="H25" s="113"/>
      <c r="I25" s="114"/>
      <c r="J25" s="60"/>
      <c r="K25" s="6" t="str">
        <f t="shared" si="30"/>
        <v/>
      </c>
      <c r="L25" s="59"/>
      <c r="M25" s="6" t="str">
        <f t="shared" si="31"/>
        <v/>
      </c>
      <c r="N25" s="59"/>
      <c r="O25" s="63"/>
      <c r="P25" s="59"/>
      <c r="Q25" s="6" t="str">
        <f t="shared" si="32"/>
        <v/>
      </c>
      <c r="R25" s="59"/>
      <c r="S25" s="6" t="str">
        <f t="shared" si="33"/>
        <v/>
      </c>
      <c r="T25" s="59"/>
      <c r="U25" s="62"/>
      <c r="V25" s="60"/>
      <c r="W25" s="6" t="str">
        <f t="shared" si="34"/>
        <v/>
      </c>
      <c r="X25" s="59"/>
      <c r="Y25" s="6" t="str">
        <f t="shared" si="35"/>
        <v/>
      </c>
      <c r="Z25" s="59"/>
      <c r="AA25" s="63"/>
      <c r="AB25" s="59"/>
      <c r="AC25" s="6" t="str">
        <f t="shared" si="26"/>
        <v/>
      </c>
      <c r="AD25" s="59"/>
      <c r="AE25" s="6" t="str">
        <f t="shared" si="27"/>
        <v/>
      </c>
      <c r="AF25" s="59"/>
      <c r="AG25" s="62"/>
      <c r="AH25" s="60"/>
      <c r="AI25" s="6" t="str">
        <f t="shared" si="0"/>
        <v/>
      </c>
      <c r="AJ25" s="59"/>
      <c r="AK25" s="6" t="str">
        <f t="shared" si="1"/>
        <v/>
      </c>
      <c r="AL25" s="59"/>
      <c r="AM25" s="63"/>
      <c r="AN25" s="60"/>
      <c r="AO25" s="6" t="str">
        <f t="shared" si="2"/>
        <v/>
      </c>
      <c r="AP25" s="61"/>
      <c r="AQ25" s="6" t="str">
        <f t="shared" si="3"/>
        <v/>
      </c>
      <c r="AR25" s="61"/>
      <c r="AS25" s="64"/>
      <c r="AT25" s="59">
        <v>1</v>
      </c>
      <c r="AU25" s="6">
        <f t="shared" si="4"/>
        <v>14</v>
      </c>
      <c r="AV25" s="59">
        <v>1</v>
      </c>
      <c r="AW25" s="6">
        <f t="shared" si="5"/>
        <v>14</v>
      </c>
      <c r="AX25" s="59">
        <v>3</v>
      </c>
      <c r="AY25" s="59" t="s">
        <v>75</v>
      </c>
      <c r="AZ25" s="8">
        <f t="shared" si="6"/>
        <v>1</v>
      </c>
      <c r="BA25" s="6">
        <f t="shared" si="7"/>
        <v>14</v>
      </c>
      <c r="BB25" s="9">
        <f t="shared" si="8"/>
        <v>1</v>
      </c>
      <c r="BC25" s="6">
        <f t="shared" si="9"/>
        <v>14</v>
      </c>
      <c r="BD25" s="9">
        <f t="shared" si="10"/>
        <v>3</v>
      </c>
      <c r="BE25" s="10">
        <f t="shared" si="11"/>
        <v>2</v>
      </c>
      <c r="BF25" s="279" t="s">
        <v>343</v>
      </c>
      <c r="BG25" s="326" t="s">
        <v>472</v>
      </c>
    </row>
    <row r="26" spans="1:59" ht="15.75" customHeight="1">
      <c r="A26" s="218" t="s">
        <v>553</v>
      </c>
      <c r="B26" s="54" t="s">
        <v>34</v>
      </c>
      <c r="C26" s="285" t="s">
        <v>181</v>
      </c>
      <c r="D26" s="113"/>
      <c r="E26" s="6" t="str">
        <f t="shared" si="28"/>
        <v/>
      </c>
      <c r="F26" s="113"/>
      <c r="G26" s="6" t="str">
        <f t="shared" si="29"/>
        <v/>
      </c>
      <c r="H26" s="113"/>
      <c r="I26" s="114"/>
      <c r="J26" s="60"/>
      <c r="K26" s="6" t="str">
        <f t="shared" si="30"/>
        <v/>
      </c>
      <c r="L26" s="59"/>
      <c r="M26" s="6" t="str">
        <f t="shared" si="31"/>
        <v/>
      </c>
      <c r="N26" s="59"/>
      <c r="O26" s="63"/>
      <c r="P26" s="59"/>
      <c r="Q26" s="6" t="str">
        <f t="shared" si="32"/>
        <v/>
      </c>
      <c r="R26" s="59"/>
      <c r="S26" s="6" t="str">
        <f t="shared" si="33"/>
        <v/>
      </c>
      <c r="T26" s="59"/>
      <c r="U26" s="62"/>
      <c r="V26" s="60"/>
      <c r="W26" s="6" t="str">
        <f t="shared" si="34"/>
        <v/>
      </c>
      <c r="X26" s="59"/>
      <c r="Y26" s="6" t="str">
        <f t="shared" si="35"/>
        <v/>
      </c>
      <c r="Z26" s="59"/>
      <c r="AA26" s="63"/>
      <c r="AB26" s="59"/>
      <c r="AC26" s="6" t="str">
        <f t="shared" si="26"/>
        <v/>
      </c>
      <c r="AD26" s="59"/>
      <c r="AE26" s="6" t="str">
        <f t="shared" si="27"/>
        <v/>
      </c>
      <c r="AF26" s="59"/>
      <c r="AG26" s="62"/>
      <c r="AH26" s="60"/>
      <c r="AI26" s="6" t="str">
        <f t="shared" si="0"/>
        <v/>
      </c>
      <c r="AJ26" s="59"/>
      <c r="AK26" s="6" t="str">
        <f t="shared" si="1"/>
        <v/>
      </c>
      <c r="AL26" s="59"/>
      <c r="AM26" s="63"/>
      <c r="AN26" s="60"/>
      <c r="AO26" s="6" t="str">
        <f t="shared" si="2"/>
        <v/>
      </c>
      <c r="AP26" s="61"/>
      <c r="AQ26" s="6" t="str">
        <f t="shared" si="3"/>
        <v/>
      </c>
      <c r="AR26" s="61"/>
      <c r="AS26" s="64"/>
      <c r="AT26" s="59">
        <v>3</v>
      </c>
      <c r="AU26" s="6">
        <f t="shared" si="4"/>
        <v>42</v>
      </c>
      <c r="AV26" s="59">
        <v>3</v>
      </c>
      <c r="AW26" s="6">
        <f t="shared" si="5"/>
        <v>42</v>
      </c>
      <c r="AX26" s="59">
        <v>6</v>
      </c>
      <c r="AY26" s="59" t="s">
        <v>124</v>
      </c>
      <c r="AZ26" s="8">
        <f t="shared" si="6"/>
        <v>3</v>
      </c>
      <c r="BA26" s="6">
        <f t="shared" si="7"/>
        <v>42</v>
      </c>
      <c r="BB26" s="9">
        <f t="shared" si="8"/>
        <v>3</v>
      </c>
      <c r="BC26" s="6">
        <f t="shared" si="9"/>
        <v>42</v>
      </c>
      <c r="BD26" s="9">
        <f t="shared" si="10"/>
        <v>6</v>
      </c>
      <c r="BE26" s="10">
        <f t="shared" si="11"/>
        <v>6</v>
      </c>
      <c r="BF26" s="279" t="s">
        <v>343</v>
      </c>
      <c r="BG26" s="326" t="s">
        <v>472</v>
      </c>
    </row>
    <row r="27" spans="1:59" ht="15.75" customHeight="1">
      <c r="A27" s="218" t="s">
        <v>554</v>
      </c>
      <c r="B27" s="54" t="s">
        <v>34</v>
      </c>
      <c r="C27" s="285" t="s">
        <v>182</v>
      </c>
      <c r="D27" s="113"/>
      <c r="E27" s="6" t="str">
        <f t="shared" si="28"/>
        <v/>
      </c>
      <c r="F27" s="113"/>
      <c r="G27" s="6" t="str">
        <f t="shared" si="29"/>
        <v/>
      </c>
      <c r="H27" s="113"/>
      <c r="I27" s="114"/>
      <c r="J27" s="60"/>
      <c r="K27" s="6" t="str">
        <f t="shared" si="30"/>
        <v/>
      </c>
      <c r="L27" s="59"/>
      <c r="M27" s="6" t="str">
        <f t="shared" si="31"/>
        <v/>
      </c>
      <c r="N27" s="59"/>
      <c r="O27" s="63"/>
      <c r="P27" s="59"/>
      <c r="Q27" s="6" t="str">
        <f t="shared" si="32"/>
        <v/>
      </c>
      <c r="R27" s="59"/>
      <c r="S27" s="6" t="str">
        <f t="shared" si="33"/>
        <v/>
      </c>
      <c r="T27" s="59"/>
      <c r="U27" s="62"/>
      <c r="V27" s="60"/>
      <c r="W27" s="6" t="str">
        <f t="shared" si="34"/>
        <v/>
      </c>
      <c r="X27" s="59"/>
      <c r="Y27" s="6" t="str">
        <f t="shared" si="35"/>
        <v/>
      </c>
      <c r="Z27" s="59"/>
      <c r="AA27" s="63"/>
      <c r="AB27" s="59"/>
      <c r="AC27" s="6" t="str">
        <f t="shared" si="26"/>
        <v/>
      </c>
      <c r="AD27" s="59"/>
      <c r="AE27" s="6" t="str">
        <f t="shared" si="27"/>
        <v/>
      </c>
      <c r="AF27" s="59"/>
      <c r="AG27" s="62"/>
      <c r="AH27" s="60"/>
      <c r="AI27" s="6" t="str">
        <f t="shared" si="0"/>
        <v/>
      </c>
      <c r="AJ27" s="59"/>
      <c r="AK27" s="6" t="str">
        <f t="shared" si="1"/>
        <v/>
      </c>
      <c r="AL27" s="59"/>
      <c r="AM27" s="63"/>
      <c r="AN27" s="60"/>
      <c r="AO27" s="6" t="str">
        <f t="shared" si="2"/>
        <v/>
      </c>
      <c r="AP27" s="61"/>
      <c r="AQ27" s="6" t="str">
        <f t="shared" si="3"/>
        <v/>
      </c>
      <c r="AR27" s="61"/>
      <c r="AS27" s="64"/>
      <c r="AT27" s="59">
        <v>2</v>
      </c>
      <c r="AU27" s="6">
        <f t="shared" si="4"/>
        <v>28</v>
      </c>
      <c r="AV27" s="59">
        <v>3</v>
      </c>
      <c r="AW27" s="6">
        <f t="shared" si="5"/>
        <v>42</v>
      </c>
      <c r="AX27" s="59">
        <v>6</v>
      </c>
      <c r="AY27" s="59" t="s">
        <v>124</v>
      </c>
      <c r="AZ27" s="8">
        <f t="shared" si="6"/>
        <v>2</v>
      </c>
      <c r="BA27" s="6">
        <f t="shared" si="7"/>
        <v>28</v>
      </c>
      <c r="BB27" s="9">
        <f t="shared" si="8"/>
        <v>3</v>
      </c>
      <c r="BC27" s="6">
        <f t="shared" si="9"/>
        <v>42</v>
      </c>
      <c r="BD27" s="9">
        <f t="shared" si="10"/>
        <v>6</v>
      </c>
      <c r="BE27" s="10">
        <f t="shared" si="11"/>
        <v>5</v>
      </c>
      <c r="BF27" s="279" t="s">
        <v>343</v>
      </c>
      <c r="BG27" s="286" t="s">
        <v>472</v>
      </c>
    </row>
    <row r="28" spans="1:59" ht="15.75" customHeight="1">
      <c r="A28" s="218"/>
      <c r="B28" s="54"/>
      <c r="C28" s="285"/>
      <c r="D28" s="113"/>
      <c r="E28" s="6" t="str">
        <f t="shared" si="28"/>
        <v/>
      </c>
      <c r="F28" s="113"/>
      <c r="G28" s="6" t="str">
        <f t="shared" si="29"/>
        <v/>
      </c>
      <c r="H28" s="113"/>
      <c r="I28" s="114"/>
      <c r="J28" s="60"/>
      <c r="K28" s="6" t="str">
        <f t="shared" si="30"/>
        <v/>
      </c>
      <c r="L28" s="59"/>
      <c r="M28" s="6" t="str">
        <f t="shared" si="31"/>
        <v/>
      </c>
      <c r="N28" s="59"/>
      <c r="O28" s="63"/>
      <c r="P28" s="59"/>
      <c r="Q28" s="6" t="str">
        <f t="shared" si="32"/>
        <v/>
      </c>
      <c r="R28" s="59"/>
      <c r="S28" s="6" t="str">
        <f t="shared" si="33"/>
        <v/>
      </c>
      <c r="T28" s="59"/>
      <c r="U28" s="62"/>
      <c r="V28" s="60"/>
      <c r="W28" s="6" t="str">
        <f t="shared" si="34"/>
        <v/>
      </c>
      <c r="X28" s="59"/>
      <c r="Y28" s="6" t="str">
        <f t="shared" si="35"/>
        <v/>
      </c>
      <c r="Z28" s="59"/>
      <c r="AA28" s="63"/>
      <c r="AB28" s="59"/>
      <c r="AC28" s="6" t="str">
        <f t="shared" si="26"/>
        <v/>
      </c>
      <c r="AD28" s="59"/>
      <c r="AE28" s="6" t="str">
        <f t="shared" si="27"/>
        <v/>
      </c>
      <c r="AF28" s="59"/>
      <c r="AG28" s="62"/>
      <c r="AH28" s="60"/>
      <c r="AI28" s="6" t="str">
        <f t="shared" si="0"/>
        <v/>
      </c>
      <c r="AJ28" s="59"/>
      <c r="AK28" s="6" t="str">
        <f t="shared" si="1"/>
        <v/>
      </c>
      <c r="AL28" s="59"/>
      <c r="AM28" s="63"/>
      <c r="AN28" s="60"/>
      <c r="AO28" s="6" t="str">
        <f t="shared" si="2"/>
        <v/>
      </c>
      <c r="AP28" s="61"/>
      <c r="AQ28" s="6" t="str">
        <f t="shared" si="3"/>
        <v/>
      </c>
      <c r="AR28" s="61"/>
      <c r="AS28" s="64"/>
      <c r="AT28" s="59"/>
      <c r="AU28" s="6" t="str">
        <f t="shared" si="4"/>
        <v/>
      </c>
      <c r="AV28" s="59"/>
      <c r="AW28" s="6" t="str">
        <f t="shared" si="5"/>
        <v/>
      </c>
      <c r="AX28" s="59"/>
      <c r="AY28" s="59"/>
      <c r="AZ28" s="8" t="str">
        <f t="shared" si="6"/>
        <v/>
      </c>
      <c r="BA28" s="6" t="str">
        <f t="shared" si="7"/>
        <v/>
      </c>
      <c r="BB28" s="9" t="str">
        <f t="shared" si="8"/>
        <v/>
      </c>
      <c r="BC28" s="6" t="str">
        <f t="shared" si="9"/>
        <v/>
      </c>
      <c r="BD28" s="9" t="str">
        <f t="shared" si="10"/>
        <v/>
      </c>
      <c r="BE28" s="10" t="str">
        <f t="shared" si="11"/>
        <v/>
      </c>
      <c r="BF28" s="279"/>
      <c r="BG28" s="216"/>
    </row>
    <row r="29" spans="1:59" s="2" customFormat="1" ht="15.75" customHeight="1">
      <c r="A29" s="218"/>
      <c r="B29" s="54" t="s">
        <v>34</v>
      </c>
      <c r="C29" s="358"/>
      <c r="D29" s="244"/>
      <c r="E29" s="6" t="str">
        <f t="shared" si="28"/>
        <v/>
      </c>
      <c r="F29" s="113"/>
      <c r="G29" s="6" t="str">
        <f t="shared" si="29"/>
        <v/>
      </c>
      <c r="H29" s="113"/>
      <c r="I29" s="114"/>
      <c r="J29" s="60"/>
      <c r="K29" s="6" t="str">
        <f t="shared" si="30"/>
        <v/>
      </c>
      <c r="L29" s="59"/>
      <c r="M29" s="6" t="str">
        <f t="shared" si="31"/>
        <v/>
      </c>
      <c r="N29" s="59"/>
      <c r="O29" s="63"/>
      <c r="P29" s="59"/>
      <c r="Q29" s="6" t="str">
        <f t="shared" si="32"/>
        <v/>
      </c>
      <c r="R29" s="59"/>
      <c r="S29" s="6" t="str">
        <f t="shared" si="33"/>
        <v/>
      </c>
      <c r="T29" s="59"/>
      <c r="U29" s="62"/>
      <c r="V29" s="60"/>
      <c r="W29" s="6" t="str">
        <f t="shared" si="34"/>
        <v/>
      </c>
      <c r="X29" s="59"/>
      <c r="Y29" s="6" t="str">
        <f t="shared" si="35"/>
        <v/>
      </c>
      <c r="Z29" s="59"/>
      <c r="AA29" s="63"/>
      <c r="AB29" s="59"/>
      <c r="AC29" s="6" t="str">
        <f t="shared" si="26"/>
        <v/>
      </c>
      <c r="AD29" s="59"/>
      <c r="AE29" s="6" t="str">
        <f t="shared" si="27"/>
        <v/>
      </c>
      <c r="AF29" s="59"/>
      <c r="AG29" s="62"/>
      <c r="AH29" s="60"/>
      <c r="AI29" s="6" t="str">
        <f t="shared" si="0"/>
        <v/>
      </c>
      <c r="AJ29" s="59"/>
      <c r="AK29" s="6" t="str">
        <f>IF(AJ29*15=0,"",AJ29*15)</f>
        <v/>
      </c>
      <c r="AL29" s="59"/>
      <c r="AM29" s="63"/>
      <c r="AN29" s="60"/>
      <c r="AO29" s="6" t="str">
        <f t="shared" si="2"/>
        <v/>
      </c>
      <c r="AP29" s="61"/>
      <c r="AQ29" s="6" t="str">
        <f t="shared" si="3"/>
        <v/>
      </c>
      <c r="AR29" s="61"/>
      <c r="AS29" s="64"/>
      <c r="AT29" s="59"/>
      <c r="AU29" s="6" t="str">
        <f t="shared" si="4"/>
        <v/>
      </c>
      <c r="AV29" s="59"/>
      <c r="AW29" s="6" t="str">
        <f t="shared" si="5"/>
        <v/>
      </c>
      <c r="AX29" s="59"/>
      <c r="AY29" s="59"/>
      <c r="AZ29" s="8" t="str">
        <f t="shared" si="6"/>
        <v/>
      </c>
      <c r="BA29" s="6" t="str">
        <f t="shared" si="7"/>
        <v/>
      </c>
      <c r="BB29" s="9" t="str">
        <f t="shared" si="8"/>
        <v/>
      </c>
      <c r="BC29" s="6" t="str">
        <f t="shared" si="9"/>
        <v/>
      </c>
      <c r="BD29" s="9" t="str">
        <f t="shared" si="10"/>
        <v/>
      </c>
      <c r="BE29" s="10" t="str">
        <f t="shared" si="11"/>
        <v/>
      </c>
      <c r="BF29" s="279"/>
      <c r="BG29" s="216"/>
    </row>
    <row r="30" spans="1:59" s="67" customFormat="1" ht="15.75" customHeight="1">
      <c r="A30" s="218" t="s">
        <v>555</v>
      </c>
      <c r="B30" s="54" t="s">
        <v>34</v>
      </c>
      <c r="C30" s="358" t="s">
        <v>134</v>
      </c>
      <c r="D30" s="244"/>
      <c r="E30" s="6" t="str">
        <f t="shared" si="28"/>
        <v/>
      </c>
      <c r="F30" s="113"/>
      <c r="G30" s="6" t="str">
        <f t="shared" si="29"/>
        <v/>
      </c>
      <c r="H30" s="113"/>
      <c r="I30" s="114"/>
      <c r="J30" s="60"/>
      <c r="K30" s="6" t="str">
        <f t="shared" si="30"/>
        <v/>
      </c>
      <c r="L30" s="59"/>
      <c r="M30" s="6" t="str">
        <f t="shared" si="31"/>
        <v/>
      </c>
      <c r="N30" s="59"/>
      <c r="O30" s="63"/>
      <c r="P30" s="59"/>
      <c r="Q30" s="6" t="str">
        <f t="shared" si="32"/>
        <v/>
      </c>
      <c r="R30" s="59"/>
      <c r="S30" s="6" t="str">
        <f t="shared" si="33"/>
        <v/>
      </c>
      <c r="T30" s="59"/>
      <c r="U30" s="62"/>
      <c r="V30" s="60"/>
      <c r="W30" s="6" t="str">
        <f t="shared" si="34"/>
        <v/>
      </c>
      <c r="X30" s="59"/>
      <c r="Y30" s="6" t="str">
        <f t="shared" si="35"/>
        <v/>
      </c>
      <c r="Z30" s="59"/>
      <c r="AA30" s="63"/>
      <c r="AB30" s="59"/>
      <c r="AC30" s="6" t="str">
        <f t="shared" si="26"/>
        <v/>
      </c>
      <c r="AD30" s="59"/>
      <c r="AE30" s="6" t="str">
        <f t="shared" si="27"/>
        <v/>
      </c>
      <c r="AF30" s="59"/>
      <c r="AG30" s="62"/>
      <c r="AH30" s="60"/>
      <c r="AI30" s="6" t="str">
        <f t="shared" si="0"/>
        <v/>
      </c>
      <c r="AJ30" s="59">
        <v>6</v>
      </c>
      <c r="AK30" s="6">
        <f>IF(AJ30*15=0,"",AJ30*15)</f>
        <v>90</v>
      </c>
      <c r="AL30" s="113">
        <v>6</v>
      </c>
      <c r="AM30" s="62" t="s">
        <v>75</v>
      </c>
      <c r="AN30" s="60"/>
      <c r="AO30" s="6" t="str">
        <f t="shared" si="2"/>
        <v/>
      </c>
      <c r="AP30" s="61"/>
      <c r="AQ30" s="6" t="str">
        <f>IF(AP30*15=0,"",AP30*15)</f>
        <v/>
      </c>
      <c r="AR30" s="61"/>
      <c r="AS30" s="64"/>
      <c r="AT30" s="59"/>
      <c r="AU30" s="6" t="str">
        <f t="shared" si="4"/>
        <v/>
      </c>
      <c r="AV30" s="59"/>
      <c r="AW30" s="6" t="str">
        <f t="shared" si="5"/>
        <v/>
      </c>
      <c r="AX30" s="59"/>
      <c r="AY30" s="59"/>
      <c r="AZ30" s="8" t="str">
        <f t="shared" si="6"/>
        <v/>
      </c>
      <c r="BA30" s="6" t="str">
        <f t="shared" si="7"/>
        <v/>
      </c>
      <c r="BB30" s="9">
        <f t="shared" si="8"/>
        <v>6</v>
      </c>
      <c r="BC30" s="6">
        <f t="shared" si="9"/>
        <v>84</v>
      </c>
      <c r="BD30" s="9">
        <f t="shared" si="10"/>
        <v>6</v>
      </c>
      <c r="BE30" s="10">
        <f t="shared" si="11"/>
        <v>6</v>
      </c>
      <c r="BF30" s="279" t="s">
        <v>343</v>
      </c>
      <c r="BG30" s="326" t="s">
        <v>472</v>
      </c>
    </row>
    <row r="31" spans="1:59" s="67" customFormat="1" ht="15.75" customHeight="1">
      <c r="A31" s="218" t="s">
        <v>556</v>
      </c>
      <c r="B31" s="54" t="s">
        <v>34</v>
      </c>
      <c r="C31" s="359" t="s">
        <v>135</v>
      </c>
      <c r="D31" s="113"/>
      <c r="E31" s="6" t="str">
        <f t="shared" si="28"/>
        <v/>
      </c>
      <c r="F31" s="113"/>
      <c r="G31" s="6" t="str">
        <f t="shared" si="29"/>
        <v/>
      </c>
      <c r="H31" s="113"/>
      <c r="I31" s="114"/>
      <c r="J31" s="60"/>
      <c r="K31" s="6" t="str">
        <f t="shared" si="30"/>
        <v/>
      </c>
      <c r="L31" s="59"/>
      <c r="M31" s="6" t="str">
        <f t="shared" si="31"/>
        <v/>
      </c>
      <c r="N31" s="59"/>
      <c r="O31" s="63"/>
      <c r="P31" s="59"/>
      <c r="Q31" s="6" t="str">
        <f t="shared" si="32"/>
        <v/>
      </c>
      <c r="R31" s="59"/>
      <c r="S31" s="6" t="str">
        <f t="shared" si="33"/>
        <v/>
      </c>
      <c r="T31" s="59"/>
      <c r="U31" s="62"/>
      <c r="V31" s="60"/>
      <c r="W31" s="6" t="str">
        <f t="shared" si="34"/>
        <v/>
      </c>
      <c r="X31" s="59"/>
      <c r="Y31" s="6" t="str">
        <f t="shared" si="35"/>
        <v/>
      </c>
      <c r="Z31" s="59"/>
      <c r="AA31" s="63"/>
      <c r="AB31" s="59"/>
      <c r="AC31" s="6" t="str">
        <f t="shared" si="26"/>
        <v/>
      </c>
      <c r="AD31" s="59"/>
      <c r="AE31" s="6" t="str">
        <f t="shared" si="27"/>
        <v/>
      </c>
      <c r="AF31" s="59"/>
      <c r="AG31" s="62"/>
      <c r="AH31" s="60"/>
      <c r="AI31" s="6" t="str">
        <f t="shared" si="0"/>
        <v/>
      </c>
      <c r="AJ31" s="59"/>
      <c r="AK31" s="6" t="str">
        <f>IF(AJ31*14=0,"",AJ31*14)</f>
        <v/>
      </c>
      <c r="AL31" s="59"/>
      <c r="AM31" s="63"/>
      <c r="AN31" s="60"/>
      <c r="AO31" s="6" t="str">
        <f t="shared" si="2"/>
        <v/>
      </c>
      <c r="AP31" s="61">
        <v>6</v>
      </c>
      <c r="AQ31" s="6">
        <f>IF(AP31*15=0,"",AP31*15)</f>
        <v>90</v>
      </c>
      <c r="AR31" s="61">
        <v>6</v>
      </c>
      <c r="AS31" s="64" t="s">
        <v>75</v>
      </c>
      <c r="AT31" s="59"/>
      <c r="AU31" s="6" t="str">
        <f t="shared" si="4"/>
        <v/>
      </c>
      <c r="AV31" s="59"/>
      <c r="AW31" s="6" t="str">
        <f t="shared" si="5"/>
        <v/>
      </c>
      <c r="AX31" s="59"/>
      <c r="AY31" s="59"/>
      <c r="AZ31" s="8" t="str">
        <f t="shared" si="6"/>
        <v/>
      </c>
      <c r="BA31" s="6" t="str">
        <f t="shared" si="7"/>
        <v/>
      </c>
      <c r="BB31" s="9">
        <f t="shared" si="8"/>
        <v>6</v>
      </c>
      <c r="BC31" s="6">
        <f t="shared" si="9"/>
        <v>84</v>
      </c>
      <c r="BD31" s="9">
        <f t="shared" si="10"/>
        <v>6</v>
      </c>
      <c r="BE31" s="10">
        <f t="shared" si="11"/>
        <v>6</v>
      </c>
      <c r="BF31" s="279" t="s">
        <v>343</v>
      </c>
      <c r="BG31" s="326" t="s">
        <v>472</v>
      </c>
    </row>
    <row r="32" spans="1:59" s="67" customFormat="1" ht="15.75" customHeight="1">
      <c r="A32" s="218"/>
      <c r="B32" s="108" t="s">
        <v>19</v>
      </c>
      <c r="C32" s="252"/>
      <c r="D32" s="113"/>
      <c r="E32" s="6" t="str">
        <f t="shared" si="28"/>
        <v/>
      </c>
      <c r="F32" s="113"/>
      <c r="G32" s="6" t="str">
        <f t="shared" si="29"/>
        <v/>
      </c>
      <c r="H32" s="113"/>
      <c r="I32" s="114"/>
      <c r="J32" s="60"/>
      <c r="K32" s="6" t="str">
        <f t="shared" si="30"/>
        <v/>
      </c>
      <c r="L32" s="59"/>
      <c r="M32" s="6" t="str">
        <f t="shared" si="31"/>
        <v/>
      </c>
      <c r="N32" s="59"/>
      <c r="O32" s="63"/>
      <c r="P32" s="59"/>
      <c r="Q32" s="6" t="str">
        <f t="shared" si="32"/>
        <v/>
      </c>
      <c r="R32" s="59"/>
      <c r="S32" s="6" t="str">
        <f t="shared" si="33"/>
        <v/>
      </c>
      <c r="T32" s="59"/>
      <c r="U32" s="62"/>
      <c r="V32" s="60"/>
      <c r="W32" s="6" t="str">
        <f t="shared" si="34"/>
        <v/>
      </c>
      <c r="X32" s="59"/>
      <c r="Y32" s="6" t="str">
        <f t="shared" si="35"/>
        <v/>
      </c>
      <c r="Z32" s="59"/>
      <c r="AA32" s="63"/>
      <c r="AB32" s="59"/>
      <c r="AC32" s="6" t="str">
        <f t="shared" si="26"/>
        <v/>
      </c>
      <c r="AD32" s="59"/>
      <c r="AE32" s="6" t="str">
        <f t="shared" si="27"/>
        <v/>
      </c>
      <c r="AF32" s="59"/>
      <c r="AG32" s="62"/>
      <c r="AH32" s="60"/>
      <c r="AI32" s="6" t="str">
        <f t="shared" si="0"/>
        <v/>
      </c>
      <c r="AJ32" s="59"/>
      <c r="AK32" s="6" t="str">
        <f>IF(AJ32*14=0,"",AJ32*14)</f>
        <v/>
      </c>
      <c r="AL32" s="59"/>
      <c r="AM32" s="63"/>
      <c r="AN32" s="60"/>
      <c r="AO32" s="6" t="str">
        <f t="shared" si="2"/>
        <v/>
      </c>
      <c r="AP32" s="61"/>
      <c r="AQ32" s="6" t="str">
        <f>IF(AP32*14=0,"",AP32*14)</f>
        <v/>
      </c>
      <c r="AR32" s="61"/>
      <c r="AS32" s="64"/>
      <c r="AT32" s="59"/>
      <c r="AU32" s="6" t="str">
        <f t="shared" si="4"/>
        <v/>
      </c>
      <c r="AV32" s="59"/>
      <c r="AW32" s="6" t="str">
        <f t="shared" si="5"/>
        <v/>
      </c>
      <c r="AX32" s="59"/>
      <c r="AY32" s="59"/>
      <c r="AZ32" s="8" t="str">
        <f t="shared" si="6"/>
        <v/>
      </c>
      <c r="BA32" s="6" t="str">
        <f t="shared" si="7"/>
        <v/>
      </c>
      <c r="BB32" s="9" t="str">
        <f t="shared" si="8"/>
        <v/>
      </c>
      <c r="BC32" s="6" t="str">
        <f t="shared" si="9"/>
        <v/>
      </c>
      <c r="BD32" s="9" t="str">
        <f t="shared" si="10"/>
        <v/>
      </c>
      <c r="BE32" s="10" t="str">
        <f t="shared" si="11"/>
        <v/>
      </c>
      <c r="BF32" s="216"/>
      <c r="BG32" s="216"/>
    </row>
    <row r="33" spans="1:59" s="2" customFormat="1" ht="15.75" customHeight="1">
      <c r="A33" s="218"/>
      <c r="B33" s="108" t="s">
        <v>19</v>
      </c>
      <c r="C33" s="252"/>
      <c r="D33" s="113"/>
      <c r="E33" s="6" t="str">
        <f t="shared" si="28"/>
        <v/>
      </c>
      <c r="F33" s="113"/>
      <c r="G33" s="6" t="str">
        <f t="shared" si="29"/>
        <v/>
      </c>
      <c r="H33" s="113"/>
      <c r="I33" s="114"/>
      <c r="J33" s="60"/>
      <c r="K33" s="6" t="str">
        <f t="shared" si="30"/>
        <v/>
      </c>
      <c r="L33" s="59"/>
      <c r="M33" s="6" t="str">
        <f t="shared" si="31"/>
        <v/>
      </c>
      <c r="N33" s="59"/>
      <c r="O33" s="63"/>
      <c r="P33" s="59"/>
      <c r="Q33" s="6" t="str">
        <f t="shared" si="32"/>
        <v/>
      </c>
      <c r="R33" s="59"/>
      <c r="S33" s="6" t="str">
        <f t="shared" si="33"/>
        <v/>
      </c>
      <c r="T33" s="59"/>
      <c r="U33" s="62"/>
      <c r="V33" s="60"/>
      <c r="W33" s="6" t="str">
        <f t="shared" si="34"/>
        <v/>
      </c>
      <c r="X33" s="59"/>
      <c r="Y33" s="6" t="str">
        <f t="shared" si="35"/>
        <v/>
      </c>
      <c r="Z33" s="59"/>
      <c r="AA33" s="63"/>
      <c r="AB33" s="59"/>
      <c r="AC33" s="6" t="str">
        <f t="shared" si="26"/>
        <v/>
      </c>
      <c r="AD33" s="59"/>
      <c r="AE33" s="6" t="str">
        <f t="shared" si="27"/>
        <v/>
      </c>
      <c r="AF33" s="59"/>
      <c r="AG33" s="62"/>
      <c r="AH33" s="60"/>
      <c r="AI33" s="6" t="str">
        <f t="shared" si="0"/>
        <v/>
      </c>
      <c r="AJ33" s="59"/>
      <c r="AK33" s="6" t="str">
        <f>IF(AJ33*14=0,"",AJ33*14)</f>
        <v/>
      </c>
      <c r="AL33" s="59"/>
      <c r="AM33" s="63"/>
      <c r="AN33" s="60"/>
      <c r="AO33" s="6" t="str">
        <f t="shared" si="2"/>
        <v/>
      </c>
      <c r="AP33" s="61"/>
      <c r="AQ33" s="6" t="str">
        <f>IF(AP33*14=0,"",AP33*14)</f>
        <v/>
      </c>
      <c r="AR33" s="61"/>
      <c r="AS33" s="64"/>
      <c r="AT33" s="59"/>
      <c r="AU33" s="6" t="str">
        <f t="shared" si="4"/>
        <v/>
      </c>
      <c r="AV33" s="59"/>
      <c r="AW33" s="6" t="str">
        <f t="shared" si="5"/>
        <v/>
      </c>
      <c r="AX33" s="59"/>
      <c r="AY33" s="59"/>
      <c r="AZ33" s="8" t="str">
        <f t="shared" si="6"/>
        <v/>
      </c>
      <c r="BA33" s="6" t="str">
        <f t="shared" si="7"/>
        <v/>
      </c>
      <c r="BB33" s="9" t="str">
        <f t="shared" si="8"/>
        <v/>
      </c>
      <c r="BC33" s="6" t="str">
        <f t="shared" si="9"/>
        <v/>
      </c>
      <c r="BD33" s="9" t="str">
        <f t="shared" si="10"/>
        <v/>
      </c>
      <c r="BE33" s="10" t="str">
        <f t="shared" si="11"/>
        <v/>
      </c>
      <c r="BF33" s="216"/>
      <c r="BG33" s="216"/>
    </row>
    <row r="34" spans="1:59" s="2" customFormat="1" ht="15.75" customHeight="1">
      <c r="A34" s="218"/>
      <c r="B34" s="108" t="s">
        <v>19</v>
      </c>
      <c r="C34" s="252"/>
      <c r="D34" s="113"/>
      <c r="E34" s="6" t="str">
        <f t="shared" si="28"/>
        <v/>
      </c>
      <c r="F34" s="113"/>
      <c r="G34" s="6" t="str">
        <f t="shared" si="29"/>
        <v/>
      </c>
      <c r="H34" s="113"/>
      <c r="I34" s="114"/>
      <c r="J34" s="60"/>
      <c r="K34" s="6" t="str">
        <f t="shared" si="30"/>
        <v/>
      </c>
      <c r="L34" s="59"/>
      <c r="M34" s="6" t="str">
        <f t="shared" si="31"/>
        <v/>
      </c>
      <c r="N34" s="59"/>
      <c r="O34" s="63"/>
      <c r="P34" s="59"/>
      <c r="Q34" s="6" t="str">
        <f t="shared" si="32"/>
        <v/>
      </c>
      <c r="R34" s="59"/>
      <c r="S34" s="6" t="str">
        <f t="shared" si="33"/>
        <v/>
      </c>
      <c r="T34" s="59"/>
      <c r="U34" s="62"/>
      <c r="V34" s="60"/>
      <c r="W34" s="6" t="str">
        <f t="shared" si="34"/>
        <v/>
      </c>
      <c r="X34" s="59"/>
      <c r="Y34" s="6" t="str">
        <f t="shared" si="35"/>
        <v/>
      </c>
      <c r="Z34" s="59"/>
      <c r="AA34" s="63"/>
      <c r="AB34" s="59"/>
      <c r="AC34" s="6" t="str">
        <f t="shared" si="26"/>
        <v/>
      </c>
      <c r="AD34" s="59"/>
      <c r="AE34" s="6" t="str">
        <f t="shared" si="27"/>
        <v/>
      </c>
      <c r="AF34" s="59"/>
      <c r="AG34" s="62"/>
      <c r="AH34" s="60"/>
      <c r="AI34" s="6" t="str">
        <f t="shared" si="0"/>
        <v/>
      </c>
      <c r="AJ34" s="59"/>
      <c r="AK34" s="6" t="str">
        <f>IF(AJ34*14=0,"",AJ34*14)</f>
        <v/>
      </c>
      <c r="AL34" s="59"/>
      <c r="AM34" s="63"/>
      <c r="AN34" s="60"/>
      <c r="AO34" s="6" t="str">
        <f t="shared" si="2"/>
        <v/>
      </c>
      <c r="AP34" s="61"/>
      <c r="AQ34" s="6" t="str">
        <f>IF(AP34*14=0,"",AP34*14)</f>
        <v/>
      </c>
      <c r="AR34" s="61"/>
      <c r="AS34" s="64"/>
      <c r="AT34" s="59"/>
      <c r="AU34" s="6" t="str">
        <f t="shared" si="4"/>
        <v/>
      </c>
      <c r="AV34" s="59"/>
      <c r="AW34" s="6" t="str">
        <f t="shared" si="5"/>
        <v/>
      </c>
      <c r="AX34" s="59"/>
      <c r="AY34" s="59"/>
      <c r="AZ34" s="8" t="str">
        <f t="shared" si="6"/>
        <v/>
      </c>
      <c r="BA34" s="6" t="str">
        <f t="shared" si="7"/>
        <v/>
      </c>
      <c r="BB34" s="9" t="str">
        <f t="shared" si="8"/>
        <v/>
      </c>
      <c r="BC34" s="6" t="str">
        <f t="shared" si="9"/>
        <v/>
      </c>
      <c r="BD34" s="9" t="str">
        <f t="shared" si="10"/>
        <v/>
      </c>
      <c r="BE34" s="10" t="str">
        <f t="shared" si="11"/>
        <v/>
      </c>
      <c r="BF34" s="216"/>
      <c r="BG34" s="216"/>
    </row>
    <row r="35" spans="1:59" ht="15.75" customHeight="1">
      <c r="A35" s="218"/>
      <c r="B35" s="108" t="s">
        <v>19</v>
      </c>
      <c r="C35" s="252"/>
      <c r="D35" s="113"/>
      <c r="E35" s="6" t="str">
        <f t="shared" si="28"/>
        <v/>
      </c>
      <c r="F35" s="113"/>
      <c r="G35" s="6" t="str">
        <f t="shared" si="29"/>
        <v/>
      </c>
      <c r="H35" s="113"/>
      <c r="I35" s="114"/>
      <c r="J35" s="60"/>
      <c r="K35" s="6" t="str">
        <f t="shared" si="30"/>
        <v/>
      </c>
      <c r="L35" s="59"/>
      <c r="M35" s="6" t="str">
        <f t="shared" si="31"/>
        <v/>
      </c>
      <c r="N35" s="59"/>
      <c r="O35" s="63"/>
      <c r="P35" s="59"/>
      <c r="Q35" s="6" t="str">
        <f t="shared" si="32"/>
        <v/>
      </c>
      <c r="R35" s="59"/>
      <c r="S35" s="6" t="str">
        <f t="shared" si="33"/>
        <v/>
      </c>
      <c r="T35" s="59"/>
      <c r="U35" s="62"/>
      <c r="V35" s="60"/>
      <c r="W35" s="6" t="str">
        <f t="shared" si="34"/>
        <v/>
      </c>
      <c r="X35" s="59"/>
      <c r="Y35" s="6" t="str">
        <f t="shared" si="35"/>
        <v/>
      </c>
      <c r="Z35" s="59"/>
      <c r="AA35" s="63"/>
      <c r="AB35" s="59"/>
      <c r="AC35" s="6" t="str">
        <f t="shared" si="26"/>
        <v/>
      </c>
      <c r="AD35" s="59"/>
      <c r="AE35" s="6" t="str">
        <f t="shared" si="27"/>
        <v/>
      </c>
      <c r="AF35" s="59"/>
      <c r="AG35" s="62"/>
      <c r="AH35" s="60"/>
      <c r="AI35" s="6" t="str">
        <f t="shared" si="0"/>
        <v/>
      </c>
      <c r="AJ35" s="59"/>
      <c r="AK35" s="6" t="str">
        <f>IF(AJ35*14=0,"",AJ35*14)</f>
        <v/>
      </c>
      <c r="AL35" s="59"/>
      <c r="AM35" s="63"/>
      <c r="AN35" s="60"/>
      <c r="AO35" s="6" t="str">
        <f t="shared" si="2"/>
        <v/>
      </c>
      <c r="AP35" s="61"/>
      <c r="AQ35" s="6" t="str">
        <f>IF(AP35*14=0,"",AP35*14)</f>
        <v/>
      </c>
      <c r="AR35" s="61"/>
      <c r="AS35" s="64"/>
      <c r="AT35" s="59"/>
      <c r="AU35" s="6" t="str">
        <f t="shared" si="4"/>
        <v/>
      </c>
      <c r="AV35" s="59"/>
      <c r="AW35" s="6" t="str">
        <f t="shared" si="5"/>
        <v/>
      </c>
      <c r="AX35" s="59"/>
      <c r="AY35" s="59"/>
      <c r="AZ35" s="8" t="str">
        <f t="shared" si="6"/>
        <v/>
      </c>
      <c r="BA35" s="6" t="str">
        <f t="shared" si="7"/>
        <v/>
      </c>
      <c r="BB35" s="9" t="str">
        <f t="shared" si="8"/>
        <v/>
      </c>
      <c r="BC35" s="6" t="str">
        <f t="shared" si="9"/>
        <v/>
      </c>
      <c r="BD35" s="9" t="str">
        <f t="shared" si="10"/>
        <v/>
      </c>
      <c r="BE35" s="10" t="str">
        <f t="shared" si="11"/>
        <v/>
      </c>
      <c r="BF35" s="216"/>
      <c r="BG35" s="216"/>
    </row>
    <row r="36" spans="1:59" s="132" customFormat="1" ht="15.75" customHeight="1" thickBot="1">
      <c r="A36" s="217"/>
      <c r="B36" s="12"/>
      <c r="C36" s="190" t="s">
        <v>62</v>
      </c>
      <c r="D36" s="143">
        <f>SUM(D12:D35)</f>
        <v>0</v>
      </c>
      <c r="E36" s="143">
        <f>SUM(E12:E35)</f>
        <v>0</v>
      </c>
      <c r="F36" s="143">
        <f>SUM(F12:F35)</f>
        <v>0</v>
      </c>
      <c r="G36" s="143">
        <f>SUM(G12:G35)</f>
        <v>0</v>
      </c>
      <c r="H36" s="143">
        <f>SUM(H12:H35)</f>
        <v>0</v>
      </c>
      <c r="I36" s="229" t="s">
        <v>17</v>
      </c>
      <c r="J36" s="143">
        <f>SUM(J12:J35)</f>
        <v>0</v>
      </c>
      <c r="K36" s="143">
        <f>SUM(K12:K35)</f>
        <v>0</v>
      </c>
      <c r="L36" s="143">
        <f>SUM(L12:L35)</f>
        <v>0</v>
      </c>
      <c r="M36" s="143">
        <f>SUM(M12:M35)</f>
        <v>0</v>
      </c>
      <c r="N36" s="143">
        <f>SUM(N12:N35)</f>
        <v>0</v>
      </c>
      <c r="O36" s="229" t="s">
        <v>17</v>
      </c>
      <c r="P36" s="143">
        <f>SUM(P12:P35)</f>
        <v>0</v>
      </c>
      <c r="Q36" s="143">
        <f>SUM(Q12:Q35)</f>
        <v>0</v>
      </c>
      <c r="R36" s="143">
        <f>SUM(R12:R35)</f>
        <v>0</v>
      </c>
      <c r="S36" s="143">
        <f>SUM(S12:S35)</f>
        <v>0</v>
      </c>
      <c r="T36" s="143">
        <f>SUM(T12:T35)</f>
        <v>0</v>
      </c>
      <c r="U36" s="229" t="s">
        <v>17</v>
      </c>
      <c r="V36" s="143">
        <f>SUM(V12:V35)</f>
        <v>0</v>
      </c>
      <c r="W36" s="143">
        <f>SUM(W12:W35)</f>
        <v>0</v>
      </c>
      <c r="X36" s="143">
        <f>SUM(X12:X35)</f>
        <v>0</v>
      </c>
      <c r="Y36" s="143">
        <f>SUM(Y12:Y35)</f>
        <v>0</v>
      </c>
      <c r="Z36" s="143">
        <f>SUM(Z12:Z35)</f>
        <v>0</v>
      </c>
      <c r="AA36" s="229" t="s">
        <v>17</v>
      </c>
      <c r="AB36" s="143">
        <f>SUM(AB12:AB35)</f>
        <v>11</v>
      </c>
      <c r="AC36" s="143">
        <f>SUM(AC12:AC35)</f>
        <v>140</v>
      </c>
      <c r="AD36" s="143">
        <f>SUM(AD12:AD35)</f>
        <v>9</v>
      </c>
      <c r="AE36" s="143">
        <f>SUM(AE12:AE35)</f>
        <v>126</v>
      </c>
      <c r="AF36" s="143">
        <f>SUM(AF12:AF35)</f>
        <v>19</v>
      </c>
      <c r="AG36" s="229" t="s">
        <v>17</v>
      </c>
      <c r="AH36" s="143">
        <f>SUM(AH12:AH35)</f>
        <v>9</v>
      </c>
      <c r="AI36" s="143">
        <f>SUM(AI12:AI35)</f>
        <v>126</v>
      </c>
      <c r="AJ36" s="143">
        <f>SUM(AJ12:AJ35)</f>
        <v>12</v>
      </c>
      <c r="AK36" s="143">
        <f>SUM(AK12:AK35)</f>
        <v>174</v>
      </c>
      <c r="AL36" s="143">
        <f>SUM(AL12:AL35)</f>
        <v>22</v>
      </c>
      <c r="AM36" s="229" t="s">
        <v>17</v>
      </c>
      <c r="AN36" s="143">
        <f>SUM(AN12:AN35)</f>
        <v>7</v>
      </c>
      <c r="AO36" s="143">
        <f>SUM(AO12:AO35)</f>
        <v>98</v>
      </c>
      <c r="AP36" s="143">
        <f>SUM(AP12:AP35)</f>
        <v>14</v>
      </c>
      <c r="AQ36" s="143">
        <f>SUM(AQ12:AQ35)</f>
        <v>202</v>
      </c>
      <c r="AR36" s="143">
        <f>SUM(AR12:AR35)</f>
        <v>20</v>
      </c>
      <c r="AS36" s="229" t="s">
        <v>17</v>
      </c>
      <c r="AT36" s="143">
        <f>SUM(AT12:AT35)</f>
        <v>6</v>
      </c>
      <c r="AU36" s="143">
        <f>SUM(AU12:AU35)</f>
        <v>84</v>
      </c>
      <c r="AV36" s="143">
        <f>SUM(AV12:AV35)</f>
        <v>7</v>
      </c>
      <c r="AW36" s="143">
        <f>SUM(AW12:AW35)</f>
        <v>98</v>
      </c>
      <c r="AX36" s="143">
        <f>SUM(AX12:AX35)</f>
        <v>15</v>
      </c>
      <c r="AY36" s="229" t="s">
        <v>17</v>
      </c>
      <c r="AZ36" s="143">
        <f t="shared" ref="AZ36:BE36" si="36">SUM(AZ12:AZ35)</f>
        <v>33</v>
      </c>
      <c r="BA36" s="143">
        <f t="shared" si="36"/>
        <v>462</v>
      </c>
      <c r="BB36" s="143">
        <f t="shared" si="36"/>
        <v>42</v>
      </c>
      <c r="BC36" s="143">
        <f t="shared" si="36"/>
        <v>588</v>
      </c>
      <c r="BD36" s="143">
        <f t="shared" si="36"/>
        <v>76</v>
      </c>
      <c r="BE36" s="143">
        <f t="shared" si="36"/>
        <v>75</v>
      </c>
    </row>
    <row r="37" spans="1:59" s="132" customFormat="1" ht="15.75" customHeight="1" thickBot="1">
      <c r="A37" s="188"/>
      <c r="B37" s="189"/>
      <c r="C37" s="130" t="s">
        <v>44</v>
      </c>
      <c r="D37" s="131">
        <f>D10+D36</f>
        <v>0</v>
      </c>
      <c r="E37" s="131">
        <f>E10+E36</f>
        <v>0</v>
      </c>
      <c r="F37" s="131">
        <f>F10+F36</f>
        <v>30</v>
      </c>
      <c r="G37" s="131">
        <f>G10+G36</f>
        <v>600</v>
      </c>
      <c r="H37" s="131">
        <f>H10+H36</f>
        <v>27</v>
      </c>
      <c r="I37" s="230" t="s">
        <v>17</v>
      </c>
      <c r="J37" s="131">
        <f>J10+J36</f>
        <v>19</v>
      </c>
      <c r="K37" s="131">
        <f>K10+K36</f>
        <v>238</v>
      </c>
      <c r="L37" s="131">
        <f>L10+L36</f>
        <v>15</v>
      </c>
      <c r="M37" s="131">
        <f>M10+M36</f>
        <v>210</v>
      </c>
      <c r="N37" s="131">
        <f>N10+N36</f>
        <v>30</v>
      </c>
      <c r="O37" s="230" t="s">
        <v>17</v>
      </c>
      <c r="P37" s="131">
        <f>P10+P36</f>
        <v>13</v>
      </c>
      <c r="Q37" s="131">
        <f>Q10+Q36</f>
        <v>182</v>
      </c>
      <c r="R37" s="131">
        <f>R10+R36</f>
        <v>21</v>
      </c>
      <c r="S37" s="131">
        <f>S10+S36</f>
        <v>334</v>
      </c>
      <c r="T37" s="131">
        <f>T10+T36</f>
        <v>30</v>
      </c>
      <c r="U37" s="230" t="s">
        <v>17</v>
      </c>
      <c r="V37" s="131">
        <f>V10+V36</f>
        <v>14</v>
      </c>
      <c r="W37" s="131">
        <f>W10+W36</f>
        <v>196</v>
      </c>
      <c r="X37" s="131">
        <f>X10+X36</f>
        <v>19</v>
      </c>
      <c r="Y37" s="131">
        <f>Y10+Y36</f>
        <v>266</v>
      </c>
      <c r="Z37" s="131">
        <f>Z10+Z36</f>
        <v>32</v>
      </c>
      <c r="AA37" s="230" t="s">
        <v>17</v>
      </c>
      <c r="AB37" s="131">
        <f>AB10+AB36</f>
        <v>15</v>
      </c>
      <c r="AC37" s="131">
        <f>AC10+AC36</f>
        <v>196</v>
      </c>
      <c r="AD37" s="131">
        <f>AD10+AD36</f>
        <v>18</v>
      </c>
      <c r="AE37" s="131">
        <f>AE10+AE36</f>
        <v>252</v>
      </c>
      <c r="AF37" s="131">
        <f>AF10+AF36</f>
        <v>32</v>
      </c>
      <c r="AG37" s="230" t="s">
        <v>17</v>
      </c>
      <c r="AH37" s="131">
        <f>AH10+AH36</f>
        <v>11</v>
      </c>
      <c r="AI37" s="131">
        <f>AI10+AI36</f>
        <v>154</v>
      </c>
      <c r="AJ37" s="131">
        <f>AJ10+AJ36</f>
        <v>18</v>
      </c>
      <c r="AK37" s="131">
        <f>AK10+AK36</f>
        <v>258</v>
      </c>
      <c r="AL37" s="131">
        <f>AL10+AL36</f>
        <v>30</v>
      </c>
      <c r="AM37" s="230" t="s">
        <v>17</v>
      </c>
      <c r="AN37" s="131">
        <f>AN10+AN36</f>
        <v>9</v>
      </c>
      <c r="AO37" s="131">
        <f>AO10+AO36</f>
        <v>98</v>
      </c>
      <c r="AP37" s="131">
        <f>AP10+AP36</f>
        <v>20</v>
      </c>
      <c r="AQ37" s="131">
        <f>AQ10+AQ36</f>
        <v>258</v>
      </c>
      <c r="AR37" s="131">
        <f>AR10+AR36</f>
        <v>28</v>
      </c>
      <c r="AS37" s="230" t="s">
        <v>17</v>
      </c>
      <c r="AT37" s="131">
        <f>AT10+AT36</f>
        <v>9</v>
      </c>
      <c r="AU37" s="131">
        <f>AU10+AU36</f>
        <v>126</v>
      </c>
      <c r="AV37" s="131">
        <f>AV10+AV36</f>
        <v>20</v>
      </c>
      <c r="AW37" s="131">
        <f>AW10+AW36</f>
        <v>288</v>
      </c>
      <c r="AX37" s="131">
        <f>AX10+AX36</f>
        <v>31</v>
      </c>
      <c r="AY37" s="230" t="s">
        <v>17</v>
      </c>
      <c r="AZ37" s="144">
        <f t="shared" ref="AZ37:BE37" si="37">AZ10+AZ36</f>
        <v>90</v>
      </c>
      <c r="BA37" s="144">
        <f t="shared" si="37"/>
        <v>1260</v>
      </c>
      <c r="BB37" s="144">
        <f t="shared" si="37"/>
        <v>153</v>
      </c>
      <c r="BC37" s="144">
        <f t="shared" si="37"/>
        <v>2254</v>
      </c>
      <c r="BD37" s="144">
        <f t="shared" si="37"/>
        <v>240</v>
      </c>
      <c r="BE37" s="144">
        <f t="shared" si="37"/>
        <v>251</v>
      </c>
    </row>
    <row r="38" spans="1:59" ht="18.75" customHeight="1">
      <c r="A38" s="145"/>
      <c r="B38" s="146"/>
      <c r="C38" s="147" t="s">
        <v>16</v>
      </c>
      <c r="D38" s="52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26"/>
      <c r="AC38" s="536"/>
      <c r="AD38" s="536"/>
      <c r="AE38" s="536"/>
      <c r="AF38" s="536"/>
      <c r="AG38" s="536"/>
      <c r="AH38" s="536"/>
      <c r="AI38" s="536"/>
      <c r="AJ38" s="536"/>
      <c r="AK38" s="536"/>
      <c r="AL38" s="536"/>
      <c r="AM38" s="536"/>
      <c r="AN38" s="536"/>
      <c r="AO38" s="536"/>
      <c r="AP38" s="536"/>
      <c r="AQ38" s="536"/>
      <c r="AR38" s="536"/>
      <c r="AS38" s="536"/>
      <c r="AT38" s="536"/>
      <c r="AU38" s="536"/>
      <c r="AV38" s="536"/>
      <c r="AW38" s="536"/>
      <c r="AX38" s="536"/>
      <c r="AY38" s="536"/>
      <c r="AZ38" s="528"/>
      <c r="BA38" s="537"/>
      <c r="BB38" s="537"/>
      <c r="BC38" s="537"/>
      <c r="BD38" s="537"/>
      <c r="BE38" s="537"/>
      <c r="BF38" s="221"/>
      <c r="BG38" s="221"/>
    </row>
    <row r="39" spans="1:59" s="105" customFormat="1" ht="15.75" customHeight="1">
      <c r="A39" s="53"/>
      <c r="B39" s="56" t="s">
        <v>15</v>
      </c>
      <c r="C39" s="55" t="s">
        <v>54</v>
      </c>
      <c r="D39" s="113"/>
      <c r="E39" s="6" t="str">
        <f>IF(D39*14=0,"",D39*14)</f>
        <v/>
      </c>
      <c r="F39" s="113"/>
      <c r="G39" s="6" t="str">
        <f>IF(F39*14=0,"",F39*14)</f>
        <v/>
      </c>
      <c r="H39" s="113"/>
      <c r="I39" s="114"/>
      <c r="J39" s="60"/>
      <c r="K39" s="6" t="str">
        <f>IF(J39*14=0,"",J39*14)</f>
        <v/>
      </c>
      <c r="L39" s="59"/>
      <c r="M39" s="6" t="str">
        <f>IF(L39*14=0,"",L39*14)</f>
        <v/>
      </c>
      <c r="N39" s="59"/>
      <c r="O39" s="63"/>
      <c r="P39" s="59"/>
      <c r="Q39" s="6" t="str">
        <f>IF(P39*14=0,"",P39*14)</f>
        <v/>
      </c>
      <c r="R39" s="59"/>
      <c r="S39" s="6" t="str">
        <f>IF(R39*14=0,"",R39*14)</f>
        <v/>
      </c>
      <c r="T39" s="59"/>
      <c r="U39" s="62"/>
      <c r="V39" s="60"/>
      <c r="W39" s="6" t="str">
        <f>IF(V39*14=0,"",V39*14)</f>
        <v/>
      </c>
      <c r="X39" s="59"/>
      <c r="Y39" s="6" t="str">
        <f>IF(X39*14=0,"",X39*14)</f>
        <v/>
      </c>
      <c r="Z39" s="59"/>
      <c r="AA39" s="63"/>
      <c r="AB39" s="59"/>
      <c r="AC39" s="6" t="str">
        <f>IF(AB39*14=0,"",AB39*14)</f>
        <v/>
      </c>
      <c r="AD39" s="59"/>
      <c r="AE39" s="6" t="str">
        <f>IF(AD39*14=0,"",AD39*14)</f>
        <v/>
      </c>
      <c r="AF39" s="59"/>
      <c r="AG39" s="62"/>
      <c r="AH39" s="60"/>
      <c r="AI39" s="6" t="str">
        <f>IF(AH39*14=0,"",AH39*14)</f>
        <v/>
      </c>
      <c r="AJ39" s="59"/>
      <c r="AK39" s="6" t="str">
        <f>IF(AJ39*14=0,"",AJ39*14)</f>
        <v/>
      </c>
      <c r="AL39" s="59"/>
      <c r="AM39" s="63"/>
      <c r="AN39" s="60"/>
      <c r="AO39" s="6" t="str">
        <f>IF(AN39*14=0,"",AN39*14)</f>
        <v/>
      </c>
      <c r="AP39" s="61"/>
      <c r="AQ39" s="6" t="str">
        <f>IF(AP39*14=0,"",AP39*14)</f>
        <v/>
      </c>
      <c r="AR39" s="61"/>
      <c r="AS39" s="64"/>
      <c r="AT39" s="59"/>
      <c r="AU39" s="6" t="str">
        <f>IF(AT39*14=0,"",AT39*14)</f>
        <v/>
      </c>
      <c r="AV39" s="59"/>
      <c r="AW39" s="6" t="str">
        <f>IF(AV39*14=0,"",AV39*14)</f>
        <v/>
      </c>
      <c r="AX39" s="59"/>
      <c r="AY39" s="59"/>
      <c r="AZ39" s="8" t="str">
        <f>IF(D39+J39+P39+V39+AB39+AH39+AN39+AT39=0,"",D39+J39+P39+V39+AB39+AH39+AN39+AT39)</f>
        <v/>
      </c>
      <c r="BA39" s="18" t="str">
        <f>IF((P39+V39+AB39+AH39+AN39+AT39)*14=0,"",(P39+V39+AB39+AH39+AN39+AT39)*14)</f>
        <v/>
      </c>
      <c r="BB39" s="9" t="str">
        <f>IF(F39+L39+R39+X39+AD39+AJ39+AP39+AV39=0,"",F39+L39+R39+X39+AD39+AJ39+AP39+AV39)</f>
        <v/>
      </c>
      <c r="BC39" s="6" t="str">
        <f>IF((L39+F39+R39+X39+AD39+AJ39+AP39+AV39)*14=0,"",(L39+F39+R39+X39+AD39+AJ39+AP39+AV39)*14)</f>
        <v/>
      </c>
      <c r="BD39" s="66" t="s">
        <v>17</v>
      </c>
      <c r="BE39" s="213" t="str">
        <f>IF(D39+F39+L39+J39+P39+R39+V39+X39+AB39+AD39+AH39+AJ39+AN39+AP39+AT39+AV39=0,"",D39+F39+L39+J39+P39+R39+V39+X39+AB39+AD39+AH39+AJ39+AN39+AP39+AT39+AV39)</f>
        <v/>
      </c>
      <c r="BF39" s="223"/>
      <c r="BG39" s="223"/>
    </row>
    <row r="40" spans="1:59" s="105" customFormat="1" ht="15.75" customHeight="1">
      <c r="A40" s="57"/>
      <c r="B40" s="56" t="s">
        <v>15</v>
      </c>
      <c r="C40" s="55" t="s">
        <v>55</v>
      </c>
      <c r="D40" s="113"/>
      <c r="E40" s="6" t="str">
        <f>IF(D40*14=0,"",D40*14)</f>
        <v/>
      </c>
      <c r="F40" s="113"/>
      <c r="G40" s="6" t="str">
        <f>IF(F40*14=0,"",F40*14)</f>
        <v/>
      </c>
      <c r="H40" s="113"/>
      <c r="I40" s="114"/>
      <c r="J40" s="60"/>
      <c r="K40" s="6" t="str">
        <f>IF(J40*14=0,"",J40*14)</f>
        <v/>
      </c>
      <c r="L40" s="59"/>
      <c r="M40" s="6" t="str">
        <f>IF(L40*14=0,"",L40*14)</f>
        <v/>
      </c>
      <c r="N40" s="59"/>
      <c r="O40" s="63"/>
      <c r="P40" s="59"/>
      <c r="Q40" s="6" t="str">
        <f>IF(P40*14=0,"",P40*14)</f>
        <v/>
      </c>
      <c r="R40" s="59"/>
      <c r="S40" s="6" t="str">
        <f>IF(R40*14=0,"",R40*14)</f>
        <v/>
      </c>
      <c r="T40" s="59"/>
      <c r="U40" s="62"/>
      <c r="V40" s="60"/>
      <c r="W40" s="6" t="str">
        <f>IF(V40*14=0,"",V40*14)</f>
        <v/>
      </c>
      <c r="X40" s="59"/>
      <c r="Y40" s="6" t="str">
        <f>IF(X40*14=0,"",X40*14)</f>
        <v/>
      </c>
      <c r="Z40" s="59"/>
      <c r="AA40" s="63"/>
      <c r="AB40" s="59"/>
      <c r="AC40" s="6" t="str">
        <f>IF(AB40*14=0,"",AB40*14)</f>
        <v/>
      </c>
      <c r="AD40" s="59"/>
      <c r="AE40" s="6" t="str">
        <f>IF(AD40*14=0,"",AD40*14)</f>
        <v/>
      </c>
      <c r="AF40" s="59"/>
      <c r="AG40" s="62"/>
      <c r="AH40" s="60"/>
      <c r="AI40" s="6" t="str">
        <f>IF(AH40*14=0,"",AH40*14)</f>
        <v/>
      </c>
      <c r="AJ40" s="59"/>
      <c r="AK40" s="6" t="str">
        <f>IF(AJ40*14=0,"",AJ40*14)</f>
        <v/>
      </c>
      <c r="AL40" s="59"/>
      <c r="AM40" s="63"/>
      <c r="AN40" s="60"/>
      <c r="AO40" s="6" t="str">
        <f>IF(AN40*14=0,"",AN40*14)</f>
        <v/>
      </c>
      <c r="AP40" s="61"/>
      <c r="AQ40" s="6" t="str">
        <f>IF(AP40*14=0,"",AP40*14)</f>
        <v/>
      </c>
      <c r="AR40" s="61"/>
      <c r="AS40" s="64"/>
      <c r="AT40" s="59"/>
      <c r="AU40" s="6" t="str">
        <f>IF(AT40*14=0,"",AT40*14)</f>
        <v/>
      </c>
      <c r="AV40" s="59"/>
      <c r="AW40" s="6" t="str">
        <f>IF(AV40*14=0,"",AV40*14)</f>
        <v/>
      </c>
      <c r="AX40" s="59"/>
      <c r="AY40" s="59"/>
      <c r="AZ40" s="8" t="str">
        <f>IF(D40+J40+P40+V40+AB40+AH40+AN40+AT40=0,"",D40+J40+P40+V40+AB40+AH40+AN40+AT40)</f>
        <v/>
      </c>
      <c r="BA40" s="18" t="str">
        <f>IF((P40+V40+AB40+AH40+AN40+AT40)*14=0,"",(P40+V40+AB40+AH40+AN40+AT40)*14)</f>
        <v/>
      </c>
      <c r="BB40" s="9" t="str">
        <f>IF(F40+L40+R40+X40+AD40+AJ40+AP40+AV40=0,"",F40+L40+R40+X40+AD40+AJ40+AP40+AV40)</f>
        <v/>
      </c>
      <c r="BC40" s="6" t="str">
        <f>IF((L40+F40+R40+X40+AD40+AJ40+AP40+AV40)*14=0,"",(L40+F40+R40+X40+AD40+AJ40+AP40+AV40)*14)</f>
        <v/>
      </c>
      <c r="BD40" s="66" t="s">
        <v>17</v>
      </c>
      <c r="BE40" s="213" t="str">
        <f>IF(D40+F40+L40+J40+P40+R40+V40+X40+AB40+AD40+AH40+AJ40+AN40+AP40+AT40+AV40=0,"",D40+F40+L40+J40+P40+R40+V40+X40+AB40+AD40+AH40+AJ40+AN40+AP40+AT40+AV40)</f>
        <v/>
      </c>
      <c r="BF40" s="223"/>
      <c r="BG40" s="223"/>
    </row>
    <row r="41" spans="1:59" s="105" customFormat="1" ht="15.75" customHeight="1" thickBot="1">
      <c r="A41" s="106"/>
      <c r="B41" s="56" t="s">
        <v>15</v>
      </c>
      <c r="C41" s="55" t="s">
        <v>56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18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ht="15.75" customHeight="1" thickBot="1">
      <c r="A42" s="148"/>
      <c r="B42" s="149"/>
      <c r="C42" s="150" t="s">
        <v>18</v>
      </c>
      <c r="D42" s="151">
        <f>SUM(D39:D41)</f>
        <v>0</v>
      </c>
      <c r="E42" s="152" t="str">
        <f>IF(D42*14=0,"",D42*14)</f>
        <v/>
      </c>
      <c r="F42" s="153">
        <f>SUM(F39:F41)</f>
        <v>0</v>
      </c>
      <c r="G42" s="152" t="str">
        <f>IF(F42*14=0,"",F42*14)</f>
        <v/>
      </c>
      <c r="H42" s="154" t="s">
        <v>17</v>
      </c>
      <c r="I42" s="155" t="s">
        <v>17</v>
      </c>
      <c r="J42" s="156">
        <f>SUM(J39:J41)</f>
        <v>0</v>
      </c>
      <c r="K42" s="152" t="str">
        <f>IF(J42*14=0,"",J42*14)</f>
        <v/>
      </c>
      <c r="L42" s="153">
        <f>SUM(L39:L41)</f>
        <v>0</v>
      </c>
      <c r="M42" s="152" t="str">
        <f>IF(L42*14=0,"",L42*14)</f>
        <v/>
      </c>
      <c r="N42" s="154" t="s">
        <v>17</v>
      </c>
      <c r="O42" s="155" t="s">
        <v>17</v>
      </c>
      <c r="P42" s="151">
        <f>SUM(P39:P41)</f>
        <v>0</v>
      </c>
      <c r="Q42" s="152" t="str">
        <f>IF(P42*14=0,"",P42*14)</f>
        <v/>
      </c>
      <c r="R42" s="153">
        <f>SUM(R39:R41)</f>
        <v>0</v>
      </c>
      <c r="S42" s="152" t="str">
        <f>IF(R42*14=0,"",R42*14)</f>
        <v/>
      </c>
      <c r="T42" s="157" t="s">
        <v>17</v>
      </c>
      <c r="U42" s="155" t="s">
        <v>17</v>
      </c>
      <c r="V42" s="156">
        <f>SUM(V39:V41)</f>
        <v>0</v>
      </c>
      <c r="W42" s="152" t="str">
        <f>IF(V42*14=0,"",V42*14)</f>
        <v/>
      </c>
      <c r="X42" s="153">
        <f>SUM(X39:X41)</f>
        <v>0</v>
      </c>
      <c r="Y42" s="152" t="str">
        <f>IF(X42*14=0,"",X42*14)</f>
        <v/>
      </c>
      <c r="Z42" s="154" t="s">
        <v>17</v>
      </c>
      <c r="AA42" s="155" t="s">
        <v>17</v>
      </c>
      <c r="AB42" s="151">
        <f>SUM(AB39:AB41)</f>
        <v>0</v>
      </c>
      <c r="AC42" s="152" t="str">
        <f>IF(AB42*14=0,"",AB42*14)</f>
        <v/>
      </c>
      <c r="AD42" s="153">
        <f>SUM(AD39:AD41)</f>
        <v>0</v>
      </c>
      <c r="AE42" s="152" t="str">
        <f>IF(AD42*14=0,"",AD42*14)</f>
        <v/>
      </c>
      <c r="AF42" s="154" t="s">
        <v>17</v>
      </c>
      <c r="AG42" s="155" t="s">
        <v>17</v>
      </c>
      <c r="AH42" s="156">
        <f>SUM(AH39:AH41)</f>
        <v>0</v>
      </c>
      <c r="AI42" s="152" t="str">
        <f>IF(AH42*14=0,"",AH42*14)</f>
        <v/>
      </c>
      <c r="AJ42" s="153">
        <f>SUM(AJ39:AJ41)</f>
        <v>0</v>
      </c>
      <c r="AK42" s="152" t="str">
        <f>IF(AJ42*14=0,"",AJ42*14)</f>
        <v/>
      </c>
      <c r="AL42" s="154" t="s">
        <v>17</v>
      </c>
      <c r="AM42" s="155" t="s">
        <v>17</v>
      </c>
      <c r="AN42" s="151">
        <f>SUM(AN39:AN41)</f>
        <v>0</v>
      </c>
      <c r="AO42" s="152" t="str">
        <f>IF(AN42*14=0,"",AN42*14)</f>
        <v/>
      </c>
      <c r="AP42" s="153">
        <f>SUM(AP39:AP41)</f>
        <v>0</v>
      </c>
      <c r="AQ42" s="152" t="str">
        <f>IF(AP42*14=0,"",AP42*14)</f>
        <v/>
      </c>
      <c r="AR42" s="157" t="s">
        <v>17</v>
      </c>
      <c r="AS42" s="155" t="s">
        <v>17</v>
      </c>
      <c r="AT42" s="156">
        <f>SUM(AT39:AT41)</f>
        <v>0</v>
      </c>
      <c r="AU42" s="152" t="str">
        <f>IF(AT42*14=0,"",AT42*14)</f>
        <v/>
      </c>
      <c r="AV42" s="153">
        <f>SUM(AV39:AV41)</f>
        <v>0</v>
      </c>
      <c r="AW42" s="152" t="str">
        <f>IF(AV42*14=0,"",AV42*14)</f>
        <v/>
      </c>
      <c r="AX42" s="154" t="s">
        <v>17</v>
      </c>
      <c r="AY42" s="155" t="s">
        <v>17</v>
      </c>
      <c r="AZ42" s="158" t="str">
        <f>IF(D42+J42+P42+V42=0,"",D42+J42+P42+V42)</f>
        <v/>
      </c>
      <c r="BA42" s="246" t="str">
        <f>IF((P42+V42+AB42+AH42+AN42+AT42)*14=0,"",(P42+V42+AB42+AH42+AN42+AT42)*14)</f>
        <v/>
      </c>
      <c r="BB42" s="247" t="str">
        <f>IF(F42+L42+R42+X42=0,"",F42+L42+R42+X42)</f>
        <v/>
      </c>
      <c r="BC42" s="248" t="str">
        <f>IF((L42+F42+R42+X42+AD42+AJ42+AP42+AV42)*14=0,"",(L42+F42+R42+X42+AD42+AJ42+AP42+AV42)*14)</f>
        <v/>
      </c>
      <c r="BD42" s="154" t="s">
        <v>17</v>
      </c>
      <c r="BE42" s="159" t="s">
        <v>43</v>
      </c>
    </row>
    <row r="43" spans="1:59" ht="15.75" customHeight="1" thickBot="1">
      <c r="A43" s="160"/>
      <c r="B43" s="161"/>
      <c r="C43" s="162" t="s">
        <v>45</v>
      </c>
      <c r="D43" s="163">
        <f>D37+D42</f>
        <v>0</v>
      </c>
      <c r="E43" s="164" t="str">
        <f>IF(D43*14=0,"",D43*14)</f>
        <v/>
      </c>
      <c r="F43" s="165">
        <f>F37+F42</f>
        <v>30</v>
      </c>
      <c r="G43" s="164">
        <f>IF(F43*14=0,"",F43*14)</f>
        <v>420</v>
      </c>
      <c r="H43" s="166" t="s">
        <v>17</v>
      </c>
      <c r="I43" s="167" t="s">
        <v>17</v>
      </c>
      <c r="J43" s="168">
        <f>J37+J42</f>
        <v>19</v>
      </c>
      <c r="K43" s="164">
        <f>IF(J43*14=0,"",J43*14)</f>
        <v>266</v>
      </c>
      <c r="L43" s="165">
        <f>L37+L42</f>
        <v>15</v>
      </c>
      <c r="M43" s="164">
        <f>IF(L43*14=0,"",L43*14)</f>
        <v>210</v>
      </c>
      <c r="N43" s="166" t="s">
        <v>17</v>
      </c>
      <c r="O43" s="167" t="s">
        <v>17</v>
      </c>
      <c r="P43" s="163">
        <f>P37+P42</f>
        <v>13</v>
      </c>
      <c r="Q43" s="164">
        <f>IF(P43*14=0,"",P43*14)</f>
        <v>182</v>
      </c>
      <c r="R43" s="165">
        <f>R37+R42</f>
        <v>21</v>
      </c>
      <c r="S43" s="164">
        <f>IF(R43*14=0,"",R43*14)</f>
        <v>294</v>
      </c>
      <c r="T43" s="169" t="s">
        <v>17</v>
      </c>
      <c r="U43" s="167" t="s">
        <v>17</v>
      </c>
      <c r="V43" s="168">
        <f>V37+V42</f>
        <v>14</v>
      </c>
      <c r="W43" s="164">
        <f>IF(V43*14=0,"",V43*14)</f>
        <v>196</v>
      </c>
      <c r="X43" s="165">
        <f>X37+X42</f>
        <v>19</v>
      </c>
      <c r="Y43" s="164">
        <f>IF(X43*14=0,"",X43*14)</f>
        <v>266</v>
      </c>
      <c r="Z43" s="166" t="s">
        <v>17</v>
      </c>
      <c r="AA43" s="167" t="s">
        <v>17</v>
      </c>
      <c r="AB43" s="163">
        <f>AB37+AB42</f>
        <v>15</v>
      </c>
      <c r="AC43" s="164">
        <f>IF(AB43*14=0,"",AB43*14)</f>
        <v>210</v>
      </c>
      <c r="AD43" s="165">
        <f>AD37+AD42</f>
        <v>18</v>
      </c>
      <c r="AE43" s="164">
        <f>IF(AD43*14=0,"",AD43*14)</f>
        <v>252</v>
      </c>
      <c r="AF43" s="166" t="s">
        <v>17</v>
      </c>
      <c r="AG43" s="167" t="s">
        <v>17</v>
      </c>
      <c r="AH43" s="168">
        <f>AH37+AH42</f>
        <v>11</v>
      </c>
      <c r="AI43" s="164">
        <f>IF(AH43*14=0,"",AH43*14)</f>
        <v>154</v>
      </c>
      <c r="AJ43" s="165">
        <f>AJ37+AJ42</f>
        <v>18</v>
      </c>
      <c r="AK43" s="164">
        <f>IF(AJ43*14=0,"",AJ43*14)</f>
        <v>252</v>
      </c>
      <c r="AL43" s="166" t="s">
        <v>17</v>
      </c>
      <c r="AM43" s="167" t="s">
        <v>17</v>
      </c>
      <c r="AN43" s="163">
        <f>AN37+AN42</f>
        <v>9</v>
      </c>
      <c r="AO43" s="164">
        <f>IF(AN43*14=0,"",AN43*14)</f>
        <v>126</v>
      </c>
      <c r="AP43" s="165">
        <f>AP37+AP42</f>
        <v>20</v>
      </c>
      <c r="AQ43" s="164">
        <f>IF(AP43*14=0,"",AP43*14)</f>
        <v>280</v>
      </c>
      <c r="AR43" s="169" t="s">
        <v>17</v>
      </c>
      <c r="AS43" s="167" t="s">
        <v>17</v>
      </c>
      <c r="AT43" s="168">
        <f>AT37+AT42</f>
        <v>9</v>
      </c>
      <c r="AU43" s="164">
        <f>IF(AT43*14=0,"",AT43*14)</f>
        <v>126</v>
      </c>
      <c r="AV43" s="165">
        <f>AV37+AV42</f>
        <v>20</v>
      </c>
      <c r="AW43" s="164">
        <f>IF(AV43*14=0,"",AV43*14)</f>
        <v>280</v>
      </c>
      <c r="AX43" s="166" t="s">
        <v>17</v>
      </c>
      <c r="AY43" s="167" t="s">
        <v>17</v>
      </c>
      <c r="AZ43" s="170">
        <f>IF(D43+J43+P43+V43+AB43+AN43+AT43+AH43=0,"",D43+J43+P43+V43+AB43+AN43+AT43+AH43)</f>
        <v>90</v>
      </c>
      <c r="BA43" s="249">
        <f>IF((P43+V43+AB43+AH43+AN43+AT43)*14=0,"",(P43+V43+AB43+AH43+AN43+AT43)*14)</f>
        <v>994</v>
      </c>
      <c r="BB43" s="158">
        <f>IF(F43+L43+R43+X43+AD43+AP43+AV43+AJ43=0,"",F43+L43+R43+X43+AD43+AP43+AV43+AJ43)</f>
        <v>161</v>
      </c>
      <c r="BC43" s="250">
        <f>IF((L43+F43+R43+X43+AD43+AJ43+AP43+AV43)*14=0,"",(L43+F43+R43+X43+AD43+AJ43+AP43+AV43)*14)</f>
        <v>2254</v>
      </c>
      <c r="BD43" s="166" t="s">
        <v>17</v>
      </c>
      <c r="BE43" s="171" t="s">
        <v>43</v>
      </c>
    </row>
    <row r="44" spans="1:59" ht="15.75" customHeight="1" thickTop="1">
      <c r="A44" s="172"/>
      <c r="B44" s="245"/>
      <c r="C44" s="173"/>
      <c r="D44" s="526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6"/>
      <c r="W44" s="536"/>
      <c r="X44" s="536"/>
      <c r="Y44" s="536"/>
      <c r="Z44" s="536"/>
      <c r="AA44" s="536"/>
      <c r="AB44" s="526"/>
      <c r="AC44" s="536"/>
      <c r="AD44" s="536"/>
      <c r="AE44" s="536"/>
      <c r="AF44" s="536"/>
      <c r="AG44" s="536"/>
      <c r="AH44" s="536"/>
      <c r="AI44" s="536"/>
      <c r="AJ44" s="536"/>
      <c r="AK44" s="536"/>
      <c r="AL44" s="536"/>
      <c r="AM44" s="536"/>
      <c r="AN44" s="536"/>
      <c r="AO44" s="536"/>
      <c r="AP44" s="536"/>
      <c r="AQ44" s="536"/>
      <c r="AR44" s="536"/>
      <c r="AS44" s="536"/>
      <c r="AT44" s="536"/>
      <c r="AU44" s="536"/>
      <c r="AV44" s="536"/>
      <c r="AW44" s="536"/>
      <c r="AX44" s="536"/>
      <c r="AY44" s="536"/>
      <c r="AZ44" s="528"/>
      <c r="BA44" s="537"/>
      <c r="BB44" s="537"/>
      <c r="BC44" s="537"/>
      <c r="BD44" s="537"/>
      <c r="BE44" s="537"/>
      <c r="BF44" s="221"/>
      <c r="BG44" s="221"/>
    </row>
    <row r="45" spans="1:59" s="123" customFormat="1" ht="15.75" customHeight="1">
      <c r="A45" s="206"/>
      <c r="B45" s="118" t="s">
        <v>15</v>
      </c>
      <c r="C45" s="199" t="s">
        <v>134</v>
      </c>
      <c r="D45" s="201"/>
      <c r="E45" s="72"/>
      <c r="F45" s="72"/>
      <c r="G45" s="72"/>
      <c r="H45" s="73"/>
      <c r="I45" s="204"/>
      <c r="J45" s="203"/>
      <c r="K45" s="72"/>
      <c r="L45" s="72"/>
      <c r="M45" s="72"/>
      <c r="N45" s="73"/>
      <c r="O45" s="204"/>
      <c r="P45" s="205"/>
      <c r="Q45" s="72"/>
      <c r="R45" s="72"/>
      <c r="S45" s="72"/>
      <c r="T45" s="73"/>
      <c r="U45" s="73"/>
      <c r="V45" s="205"/>
      <c r="W45" s="72"/>
      <c r="X45" s="72"/>
      <c r="Y45" s="72"/>
      <c r="Z45" s="73"/>
      <c r="AA45" s="204"/>
      <c r="AB45" s="203"/>
      <c r="AC45" s="72"/>
      <c r="AD45" s="72"/>
      <c r="AE45" s="72"/>
      <c r="AF45" s="73"/>
      <c r="AG45" s="73"/>
      <c r="AH45" s="73"/>
      <c r="AI45" s="72"/>
      <c r="AJ45" s="72"/>
      <c r="AK45" s="68"/>
      <c r="AL45" s="92"/>
      <c r="AM45" s="207"/>
      <c r="AN45" s="203"/>
      <c r="AO45" s="72"/>
      <c r="AP45" s="72"/>
      <c r="AQ45" s="72"/>
      <c r="AR45" s="73"/>
      <c r="AS45" s="204"/>
      <c r="AT45" s="203"/>
      <c r="AU45" s="72"/>
      <c r="AV45" s="72"/>
      <c r="AW45" s="13"/>
      <c r="AX45" s="7"/>
      <c r="AY45" s="74"/>
      <c r="AZ45" s="177"/>
      <c r="BA45" s="178"/>
      <c r="BB45" s="178"/>
      <c r="BC45" s="178"/>
      <c r="BD45" s="178"/>
      <c r="BE45" s="178"/>
      <c r="BF45" s="222"/>
      <c r="BG45" s="222"/>
    </row>
    <row r="46" spans="1:59" s="123" customFormat="1" ht="15.75" customHeight="1">
      <c r="A46" s="197"/>
      <c r="B46" s="75" t="s">
        <v>15</v>
      </c>
      <c r="C46" s="200" t="s">
        <v>135</v>
      </c>
      <c r="D46" s="202"/>
      <c r="E46" s="72"/>
      <c r="F46" s="72"/>
      <c r="G46" s="72"/>
      <c r="H46" s="73"/>
      <c r="I46" s="52"/>
      <c r="J46" s="203"/>
      <c r="K46" s="72"/>
      <c r="L46" s="72"/>
      <c r="M46" s="72"/>
      <c r="N46" s="73"/>
      <c r="O46" s="52"/>
      <c r="P46" s="205"/>
      <c r="Q46" s="72"/>
      <c r="R46" s="72"/>
      <c r="S46" s="72"/>
      <c r="T46" s="73"/>
      <c r="U46" s="73"/>
      <c r="V46" s="205"/>
      <c r="W46" s="72"/>
      <c r="X46" s="72"/>
      <c r="Y46" s="72"/>
      <c r="Z46" s="73"/>
      <c r="AA46" s="52"/>
      <c r="AB46" s="203"/>
      <c r="AC46" s="72"/>
      <c r="AD46" s="72"/>
      <c r="AE46" s="72"/>
      <c r="AF46" s="73"/>
      <c r="AG46" s="73"/>
      <c r="AH46" s="73"/>
      <c r="AI46" s="72"/>
      <c r="AJ46" s="72"/>
      <c r="AK46" s="68"/>
      <c r="AL46" s="92"/>
      <c r="AM46" s="208"/>
      <c r="AN46" s="203"/>
      <c r="AO46" s="72"/>
      <c r="AP46" s="72"/>
      <c r="AQ46" s="72"/>
      <c r="AR46" s="73"/>
      <c r="AS46" s="52"/>
      <c r="AT46" s="203"/>
      <c r="AU46" s="72"/>
      <c r="AV46" s="72"/>
      <c r="AW46" s="13"/>
      <c r="AX46" s="7"/>
      <c r="AY46" s="74"/>
      <c r="AZ46" s="177"/>
      <c r="BA46" s="178"/>
      <c r="BB46" s="178"/>
      <c r="BC46" s="178"/>
      <c r="BD46" s="178"/>
      <c r="BE46" s="178"/>
      <c r="BF46" s="222"/>
      <c r="BG46" s="222"/>
    </row>
    <row r="47" spans="1:59" s="123" customFormat="1" ht="15.75" customHeight="1">
      <c r="A47" s="197"/>
      <c r="B47" s="75" t="s">
        <v>15</v>
      </c>
      <c r="C47" s="200"/>
      <c r="D47" s="202"/>
      <c r="E47" s="72"/>
      <c r="F47" s="72"/>
      <c r="G47" s="72"/>
      <c r="H47" s="73"/>
      <c r="I47" s="52"/>
      <c r="J47" s="203"/>
      <c r="K47" s="72"/>
      <c r="L47" s="72"/>
      <c r="M47" s="72"/>
      <c r="N47" s="73"/>
      <c r="O47" s="52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52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8"/>
      <c r="AN47" s="203"/>
      <c r="AO47" s="72"/>
      <c r="AP47" s="72"/>
      <c r="AQ47" s="72"/>
      <c r="AR47" s="73"/>
      <c r="AS47" s="52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9.9499999999999993" customHeight="1">
      <c r="A48" s="520"/>
      <c r="B48" s="538"/>
      <c r="C48" s="538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8"/>
      <c r="AX48" s="258"/>
      <c r="AY48" s="258"/>
      <c r="AZ48" s="174"/>
      <c r="BA48" s="175"/>
      <c r="BB48" s="175"/>
      <c r="BC48" s="175"/>
      <c r="BD48" s="175"/>
      <c r="BE48" s="176"/>
    </row>
    <row r="49" spans="1:57" s="123" customFormat="1" ht="15.75" customHeight="1">
      <c r="A49" s="517" t="s">
        <v>22</v>
      </c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174"/>
      <c r="BA49" s="175"/>
      <c r="BB49" s="175"/>
      <c r="BC49" s="175"/>
      <c r="BD49" s="175"/>
      <c r="BE49" s="176"/>
    </row>
    <row r="50" spans="1:57" s="123" customFormat="1" ht="15.75" customHeight="1">
      <c r="A50" s="179"/>
      <c r="B50" s="108"/>
      <c r="C50" s="180" t="s">
        <v>23</v>
      </c>
      <c r="D50" s="33"/>
      <c r="E50" s="34"/>
      <c r="F50" s="34"/>
      <c r="G50" s="34"/>
      <c r="H50" s="9"/>
      <c r="I50" s="35" t="str">
        <f>IF(COUNTIF(I12:I47,"A")=0,"",COUNTIF(I12:I47,"A"))</f>
        <v/>
      </c>
      <c r="J50" s="33"/>
      <c r="K50" s="34"/>
      <c r="L50" s="34"/>
      <c r="M50" s="34"/>
      <c r="N50" s="9"/>
      <c r="O50" s="35" t="str">
        <f>IF(COUNTIF(O12:O47,"A")=0,"",COUNTIF(O12:O47,"A"))</f>
        <v/>
      </c>
      <c r="P50" s="33"/>
      <c r="Q50" s="34"/>
      <c r="R50" s="34"/>
      <c r="S50" s="34"/>
      <c r="T50" s="9"/>
      <c r="U50" s="35" t="str">
        <f>IF(COUNTIF(U12:U47,"A")=0,"",COUNTIF(U12:U47,"A"))</f>
        <v/>
      </c>
      <c r="V50" s="33"/>
      <c r="W50" s="34"/>
      <c r="X50" s="34"/>
      <c r="Y50" s="34"/>
      <c r="Z50" s="9"/>
      <c r="AA50" s="35" t="str">
        <f>IF(COUNTIF(AA12:AA47,"A")=0,"",COUNTIF(AA12:AA47,"A"))</f>
        <v/>
      </c>
      <c r="AB50" s="33"/>
      <c r="AC50" s="34"/>
      <c r="AD50" s="34"/>
      <c r="AE50" s="34"/>
      <c r="AF50" s="9"/>
      <c r="AG50" s="35" t="str">
        <f>IF(COUNTIF(AG12:AG47,"A")=0,"",COUNTIF(AG12:AG47,"A"))</f>
        <v/>
      </c>
      <c r="AH50" s="33"/>
      <c r="AI50" s="34"/>
      <c r="AJ50" s="34"/>
      <c r="AK50" s="34"/>
      <c r="AL50" s="9"/>
      <c r="AM50" s="35" t="str">
        <f>IF(COUNTIF(AM12:AM47,"A")=0,"",COUNTIF(AM12:AM47,"A"))</f>
        <v/>
      </c>
      <c r="AN50" s="33"/>
      <c r="AO50" s="34"/>
      <c r="AP50" s="34"/>
      <c r="AQ50" s="34"/>
      <c r="AR50" s="9"/>
      <c r="AS50" s="35" t="str">
        <f>IF(COUNTIF(AS12:AS47,"A")=0,"",COUNTIF(AS12:AS47,"A"))</f>
        <v/>
      </c>
      <c r="AT50" s="33"/>
      <c r="AU50" s="34"/>
      <c r="AV50" s="34"/>
      <c r="AW50" s="34"/>
      <c r="AX50" s="9"/>
      <c r="AY50" s="35" t="str">
        <f>IF(COUNTIF(AY12:AY47,"A")=0,"",COUNTIF(AY12:AY47,"A"))</f>
        <v/>
      </c>
      <c r="AZ50" s="36"/>
      <c r="BA50" s="34"/>
      <c r="BB50" s="34"/>
      <c r="BC50" s="34"/>
      <c r="BD50" s="9"/>
      <c r="BE50" s="95" t="str">
        <f t="shared" ref="BE50:BE62" si="38">IF(SUM(I50:AY50)=0,"",SUM(I50:AY50))</f>
        <v/>
      </c>
    </row>
    <row r="51" spans="1:57" s="123" customFormat="1" ht="15.75" customHeight="1">
      <c r="A51" s="179"/>
      <c r="B51" s="108"/>
      <c r="C51" s="180" t="s">
        <v>24</v>
      </c>
      <c r="D51" s="33"/>
      <c r="E51" s="34"/>
      <c r="F51" s="34"/>
      <c r="G51" s="34"/>
      <c r="H51" s="9"/>
      <c r="I51" s="35" t="str">
        <f>IF(COUNTIF(I12:I47,"B")=0,"",COUNTIF(I12:I47,"B"))</f>
        <v/>
      </c>
      <c r="J51" s="33"/>
      <c r="K51" s="34"/>
      <c r="L51" s="34"/>
      <c r="M51" s="34"/>
      <c r="N51" s="9"/>
      <c r="O51" s="35" t="str">
        <f>IF(COUNTIF(O12:O47,"B")=0,"",COUNTIF(O12:O47,"B"))</f>
        <v/>
      </c>
      <c r="P51" s="33"/>
      <c r="Q51" s="34"/>
      <c r="R51" s="34"/>
      <c r="S51" s="34"/>
      <c r="T51" s="9"/>
      <c r="U51" s="35" t="str">
        <f>IF(COUNTIF(U12:U47,"B")=0,"",COUNTIF(U12:U47,"B"))</f>
        <v/>
      </c>
      <c r="V51" s="33"/>
      <c r="W51" s="34"/>
      <c r="X51" s="34"/>
      <c r="Y51" s="34"/>
      <c r="Z51" s="9"/>
      <c r="AA51" s="35" t="str">
        <f>IF(COUNTIF(AA12:AA47,"B")=0,"",COUNTIF(AA12:AA47,"B"))</f>
        <v/>
      </c>
      <c r="AB51" s="33"/>
      <c r="AC51" s="34"/>
      <c r="AD51" s="34"/>
      <c r="AE51" s="34"/>
      <c r="AF51" s="9"/>
      <c r="AG51" s="35">
        <f>IF(COUNTIF(AG12:AG47,"B")=0,"",COUNTIF(AG12:AG47,"B"))</f>
        <v>1</v>
      </c>
      <c r="AH51" s="33"/>
      <c r="AI51" s="34"/>
      <c r="AJ51" s="34"/>
      <c r="AK51" s="34"/>
      <c r="AL51" s="9"/>
      <c r="AM51" s="35">
        <f>IF(COUNTIF(AM12:AM47,"B")=0,"",COUNTIF(AM12:AM47,"B"))</f>
        <v>2</v>
      </c>
      <c r="AN51" s="33"/>
      <c r="AO51" s="34"/>
      <c r="AP51" s="34"/>
      <c r="AQ51" s="34"/>
      <c r="AR51" s="9"/>
      <c r="AS51" s="35">
        <f>IF(COUNTIF(AS12:AS47,"B")=0,"",COUNTIF(AS12:AS47,"B"))</f>
        <v>2</v>
      </c>
      <c r="AT51" s="33"/>
      <c r="AU51" s="34"/>
      <c r="AV51" s="34"/>
      <c r="AW51" s="34"/>
      <c r="AX51" s="9"/>
      <c r="AY51" s="35" t="str">
        <f>IF(COUNTIF(AY12:AY47,"B")=0,"",COUNTIF(AY12:AY47,"B"))</f>
        <v/>
      </c>
      <c r="AZ51" s="36"/>
      <c r="BA51" s="34"/>
      <c r="BB51" s="34"/>
      <c r="BC51" s="34"/>
      <c r="BD51" s="9"/>
      <c r="BE51" s="95">
        <f t="shared" si="38"/>
        <v>5</v>
      </c>
    </row>
    <row r="52" spans="1:57" s="123" customFormat="1" ht="15.75" customHeight="1">
      <c r="A52" s="179"/>
      <c r="B52" s="108"/>
      <c r="C52" s="180" t="s">
        <v>68</v>
      </c>
      <c r="D52" s="33"/>
      <c r="E52" s="34"/>
      <c r="F52" s="34"/>
      <c r="G52" s="34"/>
      <c r="H52" s="9"/>
      <c r="I52" s="35" t="str">
        <f>IF(COUNTIF(I12:I47,"ÉÉ")=0,"",COUNTIF(I12:I47,"ÉÉ"))</f>
        <v/>
      </c>
      <c r="J52" s="33"/>
      <c r="K52" s="34"/>
      <c r="L52" s="34"/>
      <c r="M52" s="34"/>
      <c r="N52" s="9"/>
      <c r="O52" s="35" t="str">
        <f>IF(COUNTIF(O12:O47,"ÉÉ")=0,"",COUNTIF(O12:O47,"ÉÉ"))</f>
        <v/>
      </c>
      <c r="P52" s="33"/>
      <c r="Q52" s="34"/>
      <c r="R52" s="34"/>
      <c r="S52" s="34"/>
      <c r="T52" s="9"/>
      <c r="U52" s="35" t="str">
        <f>IF(COUNTIF(U12:U47,"ÉÉ")=0,"",COUNTIF(U12:U47,"ÉÉ"))</f>
        <v/>
      </c>
      <c r="V52" s="33"/>
      <c r="W52" s="34"/>
      <c r="X52" s="34"/>
      <c r="Y52" s="34"/>
      <c r="Z52" s="9"/>
      <c r="AA52" s="35" t="str">
        <f>IF(COUNTIF(AA12:AA47,"ÉÉ")=0,"",COUNTIF(AA12:AA47,"ÉÉ"))</f>
        <v/>
      </c>
      <c r="AB52" s="33"/>
      <c r="AC52" s="34"/>
      <c r="AD52" s="34"/>
      <c r="AE52" s="34"/>
      <c r="AF52" s="9"/>
      <c r="AG52" s="35">
        <f>IF(COUNTIF(AG12:AG47,"ÉÉ")=0,"",COUNTIF(AG12:AG47,"ÉÉ"))</f>
        <v>2</v>
      </c>
      <c r="AH52" s="33"/>
      <c r="AI52" s="34"/>
      <c r="AJ52" s="34"/>
      <c r="AK52" s="34"/>
      <c r="AL52" s="9"/>
      <c r="AM52" s="35" t="str">
        <f>IF(COUNTIF(AM12:AM47,"ÉÉ")=0,"",COUNTIF(AM12:AM47,"ÉÉ"))</f>
        <v/>
      </c>
      <c r="AN52" s="33"/>
      <c r="AO52" s="34"/>
      <c r="AP52" s="34"/>
      <c r="AQ52" s="34"/>
      <c r="AR52" s="9"/>
      <c r="AS52" s="35" t="str">
        <f>IF(COUNTIF(AS12:AS47,"ÉÉ")=0,"",COUNTIF(AS12:AS47,"ÉÉ"))</f>
        <v/>
      </c>
      <c r="AT52" s="33"/>
      <c r="AU52" s="34"/>
      <c r="AV52" s="34"/>
      <c r="AW52" s="34"/>
      <c r="AX52" s="9"/>
      <c r="AY52" s="35" t="str">
        <f>IF(COUNTIF(AY12:AY47,"ÉÉ")=0,"",COUNTIF(AY12:AY47,"ÉÉ"))</f>
        <v/>
      </c>
      <c r="AZ52" s="36"/>
      <c r="BA52" s="34"/>
      <c r="BB52" s="34"/>
      <c r="BC52" s="34"/>
      <c r="BD52" s="9"/>
      <c r="BE52" s="95">
        <f t="shared" si="38"/>
        <v>2</v>
      </c>
    </row>
    <row r="53" spans="1:57" s="123" customFormat="1" ht="15.75" customHeight="1">
      <c r="A53" s="179"/>
      <c r="B53" s="108"/>
      <c r="C53" s="180" t="s">
        <v>69</v>
      </c>
      <c r="D53" s="96"/>
      <c r="E53" s="97"/>
      <c r="F53" s="97"/>
      <c r="G53" s="97"/>
      <c r="H53" s="98"/>
      <c r="I53" s="35" t="str">
        <f>IF(COUNTIF(I12:I47,"ÉÉ(Z)")=0,"",COUNTIF(I12:I47,"ÉÉ(Z)"))</f>
        <v/>
      </c>
      <c r="J53" s="96"/>
      <c r="K53" s="97"/>
      <c r="L53" s="97"/>
      <c r="M53" s="97"/>
      <c r="N53" s="98"/>
      <c r="O53" s="35" t="str">
        <f>IF(COUNTIF(O12:O47,"ÉÉ(Z)")=0,"",COUNTIF(O12:O47,"ÉÉ(Z)"))</f>
        <v/>
      </c>
      <c r="P53" s="96"/>
      <c r="Q53" s="97"/>
      <c r="R53" s="97"/>
      <c r="S53" s="97"/>
      <c r="T53" s="98"/>
      <c r="U53" s="35" t="str">
        <f>IF(COUNTIF(U12:U47,"ÉÉ(Z)")=0,"",COUNTIF(U12:U47,"ÉÉ(Z)"))</f>
        <v/>
      </c>
      <c r="V53" s="96"/>
      <c r="W53" s="97"/>
      <c r="X53" s="97"/>
      <c r="Y53" s="97"/>
      <c r="Z53" s="98"/>
      <c r="AA53" s="35" t="str">
        <f>IF(COUNTIF(AA12:AA47,"ÉÉ(Z)")=0,"",COUNTIF(AA12:AA47,"ÉÉ(Z)"))</f>
        <v/>
      </c>
      <c r="AB53" s="96"/>
      <c r="AC53" s="97"/>
      <c r="AD53" s="97"/>
      <c r="AE53" s="97"/>
      <c r="AF53" s="98"/>
      <c r="AG53" s="35" t="str">
        <f>IF(COUNTIF(AG12:AG47,"ÉÉ(Z)")=0,"",COUNTIF(AG12:AG47,"ÉÉ(Z)"))</f>
        <v/>
      </c>
      <c r="AH53" s="96"/>
      <c r="AI53" s="97"/>
      <c r="AJ53" s="97"/>
      <c r="AK53" s="97"/>
      <c r="AL53" s="98"/>
      <c r="AM53" s="35" t="str">
        <f>IF(COUNTIF(AM12:AM47,"ÉÉ(Z)")=0,"",COUNTIF(AM12:AM47,"ÉÉ(Z)"))</f>
        <v/>
      </c>
      <c r="AN53" s="96"/>
      <c r="AO53" s="97"/>
      <c r="AP53" s="97"/>
      <c r="AQ53" s="97"/>
      <c r="AR53" s="98"/>
      <c r="AS53" s="35" t="str">
        <f>IF(COUNTIF(AS12:AS47,"ÉÉ(Z)")=0,"",COUNTIF(AS12:AS47,"ÉÉ(Z)"))</f>
        <v/>
      </c>
      <c r="AT53" s="96"/>
      <c r="AU53" s="97"/>
      <c r="AV53" s="97"/>
      <c r="AW53" s="97"/>
      <c r="AX53" s="98"/>
      <c r="AY53" s="35" t="str">
        <f>IF(COUNTIF(AY12:AY47,"ÉÉ(Z)")=0,"",COUNTIF(AY12:AY47,"ÉÉ(Z)"))</f>
        <v/>
      </c>
      <c r="AZ53" s="99"/>
      <c r="BA53" s="97"/>
      <c r="BB53" s="97"/>
      <c r="BC53" s="97"/>
      <c r="BD53" s="98"/>
      <c r="BE53" s="95" t="str">
        <f t="shared" si="38"/>
        <v/>
      </c>
    </row>
    <row r="54" spans="1:57" s="123" customFormat="1" ht="15.75" customHeight="1">
      <c r="A54" s="179"/>
      <c r="B54" s="108"/>
      <c r="C54" s="180" t="s">
        <v>70</v>
      </c>
      <c r="D54" s="33"/>
      <c r="E54" s="34"/>
      <c r="F54" s="34"/>
      <c r="G54" s="34"/>
      <c r="H54" s="9"/>
      <c r="I54" s="35" t="str">
        <f>IF(COUNTIF(I12:I47,"GYJ")=0,"",COUNTIF(I12:I47,"GYJ"))</f>
        <v/>
      </c>
      <c r="J54" s="33"/>
      <c r="K54" s="34"/>
      <c r="L54" s="34"/>
      <c r="M54" s="34"/>
      <c r="N54" s="9"/>
      <c r="O54" s="35" t="str">
        <f>IF(COUNTIF(O12:O47,"GYJ")=0,"",COUNTIF(O12:O47,"GYJ"))</f>
        <v/>
      </c>
      <c r="P54" s="33"/>
      <c r="Q54" s="34"/>
      <c r="R54" s="34"/>
      <c r="S54" s="34"/>
      <c r="T54" s="9"/>
      <c r="U54" s="35" t="str">
        <f>IF(COUNTIF(U12:U47,"GYJ")=0,"",COUNTIF(U12:U47,"GYJ"))</f>
        <v/>
      </c>
      <c r="V54" s="33"/>
      <c r="W54" s="34"/>
      <c r="X54" s="34"/>
      <c r="Y54" s="34"/>
      <c r="Z54" s="9"/>
      <c r="AA54" s="35" t="str">
        <f>IF(COUNTIF(AA12:AA47,"GYJ")=0,"",COUNTIF(AA12:AA47,"GYJ"))</f>
        <v/>
      </c>
      <c r="AB54" s="33"/>
      <c r="AC54" s="34"/>
      <c r="AD54" s="34"/>
      <c r="AE54" s="34"/>
      <c r="AF54" s="9"/>
      <c r="AG54" s="35">
        <f>IF(COUNTIF(AG12:AG47,"GYJ")=0,"",COUNTIF(AG12:AG47,"GYJ"))</f>
        <v>2</v>
      </c>
      <c r="AH54" s="33"/>
      <c r="AI54" s="34"/>
      <c r="AJ54" s="34"/>
      <c r="AK54" s="34"/>
      <c r="AL54" s="9"/>
      <c r="AM54" s="35">
        <f>IF(COUNTIF(AM12:AM47,"GYJ")=0,"",COUNTIF(AM12:AM47,"GYJ"))</f>
        <v>3</v>
      </c>
      <c r="AN54" s="33"/>
      <c r="AO54" s="34"/>
      <c r="AP54" s="34"/>
      <c r="AQ54" s="34"/>
      <c r="AR54" s="9"/>
      <c r="AS54" s="35">
        <f>IF(COUNTIF(AS12:AS47,"GYJ")=0,"",COUNTIF(AS12:AS47,"GYJ"))</f>
        <v>1</v>
      </c>
      <c r="AT54" s="33"/>
      <c r="AU54" s="34"/>
      <c r="AV54" s="34"/>
      <c r="AW54" s="34"/>
      <c r="AX54" s="9"/>
      <c r="AY54" s="35">
        <f>IF(COUNTIF(AY12:AY47,"GYJ")=0,"",COUNTIF(AY12:AY47,"GYJ"))</f>
        <v>1</v>
      </c>
      <c r="AZ54" s="36"/>
      <c r="BA54" s="34"/>
      <c r="BB54" s="34"/>
      <c r="BC54" s="34"/>
      <c r="BD54" s="9"/>
      <c r="BE54" s="95">
        <f t="shared" si="38"/>
        <v>7</v>
      </c>
    </row>
    <row r="55" spans="1:57" s="123" customFormat="1" ht="15.75" customHeight="1">
      <c r="A55" s="179"/>
      <c r="B55" s="181"/>
      <c r="C55" s="180" t="s">
        <v>71</v>
      </c>
      <c r="D55" s="33"/>
      <c r="E55" s="34"/>
      <c r="F55" s="34"/>
      <c r="G55" s="34"/>
      <c r="H55" s="9"/>
      <c r="I55" s="35" t="str">
        <f>IF(COUNTIF(I12:I47,"GYJ(Z)")=0,"",COUNTIF(I12:I47,"GYJ(Z)"))</f>
        <v/>
      </c>
      <c r="J55" s="33"/>
      <c r="K55" s="34"/>
      <c r="L55" s="34"/>
      <c r="M55" s="34"/>
      <c r="N55" s="9"/>
      <c r="O55" s="35" t="str">
        <f>IF(COUNTIF(O12:O47,"GYJ(Z)")=0,"",COUNTIF(O12:O47,"GYJ(Z)"))</f>
        <v/>
      </c>
      <c r="P55" s="33"/>
      <c r="Q55" s="34"/>
      <c r="R55" s="34"/>
      <c r="S55" s="34"/>
      <c r="T55" s="9"/>
      <c r="U55" s="35" t="str">
        <f>IF(COUNTIF(U12:U47,"GYJ(Z)")=0,"",COUNTIF(U12:U47,"GYJ(Z)"))</f>
        <v/>
      </c>
      <c r="V55" s="33"/>
      <c r="W55" s="34"/>
      <c r="X55" s="34"/>
      <c r="Y55" s="34"/>
      <c r="Z55" s="9"/>
      <c r="AA55" s="35" t="str">
        <f>IF(COUNTIF(AA12:AA47,"GYJ(Z)")=0,"",COUNTIF(AA12:AA47,"GYJ(Z)"))</f>
        <v/>
      </c>
      <c r="AB55" s="33"/>
      <c r="AC55" s="34"/>
      <c r="AD55" s="34"/>
      <c r="AE55" s="34"/>
      <c r="AF55" s="9"/>
      <c r="AG55" s="35" t="str">
        <f>IF(COUNTIF(AG12:AG47,"GYJ(Z)")=0,"",COUNTIF(AG12:AG47,"GYJ(Z)"))</f>
        <v/>
      </c>
      <c r="AH55" s="33"/>
      <c r="AI55" s="34"/>
      <c r="AJ55" s="34"/>
      <c r="AK55" s="34"/>
      <c r="AL55" s="9"/>
      <c r="AM55" s="35" t="str">
        <f>IF(COUNTIF(AM12:AM47,"GYJ(Z)")=0,"",COUNTIF(AM12:AM47,"GYJ(Z)"))</f>
        <v/>
      </c>
      <c r="AN55" s="33"/>
      <c r="AO55" s="34"/>
      <c r="AP55" s="34"/>
      <c r="AQ55" s="34"/>
      <c r="AR55" s="9"/>
      <c r="AS55" s="35" t="str">
        <f>IF(COUNTIF(AS12:AS47,"GYJ(Z)")=0,"",COUNTIF(AS12:AS47,"GYJ(Z)"))</f>
        <v/>
      </c>
      <c r="AT55" s="33"/>
      <c r="AU55" s="34"/>
      <c r="AV55" s="34"/>
      <c r="AW55" s="34"/>
      <c r="AX55" s="9"/>
      <c r="AY55" s="35">
        <f>IF(COUNTIF(AY12:AY47,"GYJ(Z)")=0,"",COUNTIF(AY12:AY47,"GYJ(Z)"))</f>
        <v>2</v>
      </c>
      <c r="AZ55" s="36"/>
      <c r="BA55" s="34"/>
      <c r="BB55" s="34"/>
      <c r="BC55" s="34"/>
      <c r="BD55" s="9"/>
      <c r="BE55" s="95">
        <f t="shared" si="38"/>
        <v>2</v>
      </c>
    </row>
    <row r="56" spans="1:57" s="123" customFormat="1" ht="15.75" customHeight="1">
      <c r="A56" s="179"/>
      <c r="B56" s="108"/>
      <c r="C56" s="32" t="s">
        <v>35</v>
      </c>
      <c r="D56" s="33"/>
      <c r="E56" s="34"/>
      <c r="F56" s="34"/>
      <c r="G56" s="34"/>
      <c r="H56" s="9"/>
      <c r="I56" s="35" t="str">
        <f>IF(COUNTIF(I12:I47,"K")=0,"",COUNTIF(I12:I47,"K"))</f>
        <v/>
      </c>
      <c r="J56" s="33"/>
      <c r="K56" s="34"/>
      <c r="L56" s="34"/>
      <c r="M56" s="34"/>
      <c r="N56" s="9"/>
      <c r="O56" s="35" t="str">
        <f>IF(COUNTIF(O12:O47,"K")=0,"",COUNTIF(O12:O47,"K"))</f>
        <v/>
      </c>
      <c r="P56" s="33"/>
      <c r="Q56" s="34"/>
      <c r="R56" s="34"/>
      <c r="S56" s="34"/>
      <c r="T56" s="9"/>
      <c r="U56" s="35" t="str">
        <f>IF(COUNTIF(U12:U47,"K")=0,"",COUNTIF(U12:U47,"K"))</f>
        <v/>
      </c>
      <c r="V56" s="33"/>
      <c r="W56" s="34"/>
      <c r="X56" s="34"/>
      <c r="Y56" s="34"/>
      <c r="Z56" s="9"/>
      <c r="AA56" s="35" t="str">
        <f>IF(COUNTIF(AA12:AA47,"K")=0,"",COUNTIF(AA12:AA47,"K"))</f>
        <v/>
      </c>
      <c r="AB56" s="33"/>
      <c r="AC56" s="34"/>
      <c r="AD56" s="34"/>
      <c r="AE56" s="34"/>
      <c r="AF56" s="9"/>
      <c r="AG56" s="35" t="str">
        <f>IF(COUNTIF(AG12:AG47,"K")=0,"",COUNTIF(AG12:AG47,"K"))</f>
        <v/>
      </c>
      <c r="AH56" s="33"/>
      <c r="AI56" s="34"/>
      <c r="AJ56" s="34"/>
      <c r="AK56" s="34"/>
      <c r="AL56" s="9"/>
      <c r="AM56" s="35" t="str">
        <f>IF(COUNTIF(AM12:AM47,"K")=0,"",COUNTIF(AM12:AM47,"K"))</f>
        <v/>
      </c>
      <c r="AN56" s="33"/>
      <c r="AO56" s="34"/>
      <c r="AP56" s="34"/>
      <c r="AQ56" s="34"/>
      <c r="AR56" s="9"/>
      <c r="AS56" s="35">
        <f>IF(COUNTIF(AS12:AS47,"K")=0,"",COUNTIF(AS12:AS47,"K"))</f>
        <v>2</v>
      </c>
      <c r="AT56" s="33"/>
      <c r="AU56" s="34"/>
      <c r="AV56" s="34"/>
      <c r="AW56" s="34"/>
      <c r="AX56" s="9"/>
      <c r="AY56" s="35" t="str">
        <f>IF(COUNTIF(AY12:AY47,"K")=0,"",COUNTIF(AY12:AY47,"K"))</f>
        <v/>
      </c>
      <c r="AZ56" s="36"/>
      <c r="BA56" s="34"/>
      <c r="BB56" s="34"/>
      <c r="BC56" s="34"/>
      <c r="BD56" s="9"/>
      <c r="BE56" s="95">
        <f t="shared" si="38"/>
        <v>2</v>
      </c>
    </row>
    <row r="57" spans="1:57" s="123" customFormat="1" ht="15.75" customHeight="1">
      <c r="A57" s="179"/>
      <c r="B57" s="108"/>
      <c r="C57" s="32" t="s">
        <v>36</v>
      </c>
      <c r="D57" s="33"/>
      <c r="E57" s="34"/>
      <c r="F57" s="34"/>
      <c r="G57" s="34"/>
      <c r="H57" s="9"/>
      <c r="I57" s="35" t="str">
        <f>IF(COUNTIF(I12:I47,"K(Z)")=0,"",COUNTIF(I12:I47,"K(Z)"))</f>
        <v/>
      </c>
      <c r="J57" s="33"/>
      <c r="K57" s="34"/>
      <c r="L57" s="34"/>
      <c r="M57" s="34"/>
      <c r="N57" s="9"/>
      <c r="O57" s="35" t="str">
        <f>IF(COUNTIF(O12:O47,"K(Z)")=0,"",COUNTIF(O12:O47,"K(Z)"))</f>
        <v/>
      </c>
      <c r="P57" s="33"/>
      <c r="Q57" s="34"/>
      <c r="R57" s="34"/>
      <c r="S57" s="34"/>
      <c r="T57" s="9"/>
      <c r="U57" s="35" t="str">
        <f>IF(COUNTIF(U12:U47,"K(Z)")=0,"",COUNTIF(U12:U47,"K(Z)"))</f>
        <v/>
      </c>
      <c r="V57" s="33"/>
      <c r="W57" s="34"/>
      <c r="X57" s="34"/>
      <c r="Y57" s="34"/>
      <c r="Z57" s="9"/>
      <c r="AA57" s="35" t="str">
        <f>IF(COUNTIF(AA12:AA47,"K(Z)")=0,"",COUNTIF(AA12:AA47,"K(Z)"))</f>
        <v/>
      </c>
      <c r="AB57" s="33"/>
      <c r="AC57" s="34"/>
      <c r="AD57" s="34"/>
      <c r="AE57" s="34"/>
      <c r="AF57" s="9"/>
      <c r="AG57" s="35" t="str">
        <f>IF(COUNTIF(AG12:AG47,"K(Z)")=0,"",COUNTIF(AG12:AG47,"K(Z)"))</f>
        <v/>
      </c>
      <c r="AH57" s="33"/>
      <c r="AI57" s="34"/>
      <c r="AJ57" s="34"/>
      <c r="AK57" s="34"/>
      <c r="AL57" s="9"/>
      <c r="AM57" s="35" t="str">
        <f>IF(COUNTIF(AM12:AM47,"K(Z)")=0,"",COUNTIF(AM12:AM47,"K(Z)"))</f>
        <v/>
      </c>
      <c r="AN57" s="33"/>
      <c r="AO57" s="34"/>
      <c r="AP57" s="34"/>
      <c r="AQ57" s="34"/>
      <c r="AR57" s="9"/>
      <c r="AS57" s="35" t="str">
        <f>IF(COUNTIF(AS12:AS47,"K(Z)")=0,"",COUNTIF(AS12:AS47,"K(Z)"))</f>
        <v/>
      </c>
      <c r="AT57" s="33"/>
      <c r="AU57" s="34"/>
      <c r="AV57" s="34"/>
      <c r="AW57" s="34"/>
      <c r="AX57" s="9"/>
      <c r="AY57" s="35" t="str">
        <f>IF(COUNTIF(AY12:AY47,"K(Z)")=0,"",COUNTIF(AY12:AY47,"K(Z)"))</f>
        <v/>
      </c>
      <c r="AZ57" s="36"/>
      <c r="BA57" s="34"/>
      <c r="BB57" s="34"/>
      <c r="BC57" s="34"/>
      <c r="BD57" s="9"/>
      <c r="BE57" s="95" t="str">
        <f t="shared" si="38"/>
        <v/>
      </c>
    </row>
    <row r="58" spans="1:57" s="123" customFormat="1" ht="15.75" customHeight="1">
      <c r="A58" s="179"/>
      <c r="B58" s="108"/>
      <c r="C58" s="180" t="s">
        <v>25</v>
      </c>
      <c r="D58" s="33"/>
      <c r="E58" s="34"/>
      <c r="F58" s="34"/>
      <c r="G58" s="34"/>
      <c r="H58" s="9"/>
      <c r="I58" s="35" t="str">
        <f>IF(COUNTIF(I12:I47,"AV")=0,"",COUNTIF(I12:I47,"AV"))</f>
        <v/>
      </c>
      <c r="J58" s="33"/>
      <c r="K58" s="34"/>
      <c r="L58" s="34"/>
      <c r="M58" s="34"/>
      <c r="N58" s="9"/>
      <c r="O58" s="35" t="str">
        <f>IF(COUNTIF(O12:O47,"AV")=0,"",COUNTIF(O12:O47,"AV"))</f>
        <v/>
      </c>
      <c r="P58" s="33"/>
      <c r="Q58" s="34"/>
      <c r="R58" s="34"/>
      <c r="S58" s="34"/>
      <c r="T58" s="9"/>
      <c r="U58" s="35" t="str">
        <f>IF(COUNTIF(U12:U47,"AV")=0,"",COUNTIF(U12:U47,"AV"))</f>
        <v/>
      </c>
      <c r="V58" s="33"/>
      <c r="W58" s="34"/>
      <c r="X58" s="34"/>
      <c r="Y58" s="34"/>
      <c r="Z58" s="9"/>
      <c r="AA58" s="35" t="str">
        <f>IF(COUNTIF(AA12:AA47,"AV")=0,"",COUNTIF(AA12:AA47,"AV"))</f>
        <v/>
      </c>
      <c r="AB58" s="33"/>
      <c r="AC58" s="34"/>
      <c r="AD58" s="34"/>
      <c r="AE58" s="34"/>
      <c r="AF58" s="9"/>
      <c r="AG58" s="35" t="str">
        <f>IF(COUNTIF(AG12:AG47,"AV")=0,"",COUNTIF(AG12:AG47,"AV"))</f>
        <v/>
      </c>
      <c r="AH58" s="33"/>
      <c r="AI58" s="34"/>
      <c r="AJ58" s="34"/>
      <c r="AK58" s="34"/>
      <c r="AL58" s="9"/>
      <c r="AM58" s="35" t="str">
        <f>IF(COUNTIF(AM12:AM47,"AV")=0,"",COUNTIF(AM12:AM47,"AV"))</f>
        <v/>
      </c>
      <c r="AN58" s="33"/>
      <c r="AO58" s="34"/>
      <c r="AP58" s="34"/>
      <c r="AQ58" s="34"/>
      <c r="AR58" s="9"/>
      <c r="AS58" s="35" t="str">
        <f>IF(COUNTIF(AS12:AS47,"AV")=0,"",COUNTIF(AS12:AS47,"AV"))</f>
        <v/>
      </c>
      <c r="AT58" s="33"/>
      <c r="AU58" s="34"/>
      <c r="AV58" s="34"/>
      <c r="AW58" s="34"/>
      <c r="AX58" s="9"/>
      <c r="AY58" s="35" t="str">
        <f>IF(COUNTIF(AY12:AY47,"AV")=0,"",COUNTIF(AY12:AY47,"AV"))</f>
        <v/>
      </c>
      <c r="AZ58" s="36"/>
      <c r="BA58" s="34"/>
      <c r="BB58" s="34"/>
      <c r="BC58" s="34"/>
      <c r="BD58" s="9"/>
      <c r="BE58" s="95" t="str">
        <f t="shared" si="38"/>
        <v/>
      </c>
    </row>
    <row r="59" spans="1:57" s="123" customFormat="1" ht="15.75" customHeight="1">
      <c r="A59" s="179"/>
      <c r="B59" s="108"/>
      <c r="C59" s="180" t="s">
        <v>72</v>
      </c>
      <c r="D59" s="33"/>
      <c r="E59" s="34"/>
      <c r="F59" s="34"/>
      <c r="G59" s="34"/>
      <c r="H59" s="9"/>
      <c r="I59" s="35" t="str">
        <f>IF(COUNTIF(I12:I47,"KV")=0,"",COUNTIF(I12:I47,"KV"))</f>
        <v/>
      </c>
      <c r="J59" s="33"/>
      <c r="K59" s="34"/>
      <c r="L59" s="34"/>
      <c r="M59" s="34"/>
      <c r="N59" s="9"/>
      <c r="O59" s="35" t="str">
        <f>IF(COUNTIF(O12:O47,"KV")=0,"",COUNTIF(O12:O47,"KV"))</f>
        <v/>
      </c>
      <c r="P59" s="33"/>
      <c r="Q59" s="34"/>
      <c r="R59" s="34"/>
      <c r="S59" s="34"/>
      <c r="T59" s="9"/>
      <c r="U59" s="35" t="str">
        <f>IF(COUNTIF(U12:U47,"KV")=0,"",COUNTIF(U12:U47,"KV"))</f>
        <v/>
      </c>
      <c r="V59" s="33"/>
      <c r="W59" s="34"/>
      <c r="X59" s="34"/>
      <c r="Y59" s="34"/>
      <c r="Z59" s="9"/>
      <c r="AA59" s="35" t="str">
        <f>IF(COUNTIF(AA12:AA47,"KV")=0,"",COUNTIF(AA12:AA47,"KV"))</f>
        <v/>
      </c>
      <c r="AB59" s="33"/>
      <c r="AC59" s="34"/>
      <c r="AD59" s="34"/>
      <c r="AE59" s="34"/>
      <c r="AF59" s="9"/>
      <c r="AG59" s="35" t="str">
        <f>IF(COUNTIF(AG12:AG47,"KV")=0,"",COUNTIF(AG12:AG47,"KV"))</f>
        <v/>
      </c>
      <c r="AH59" s="33"/>
      <c r="AI59" s="34"/>
      <c r="AJ59" s="34"/>
      <c r="AK59" s="34"/>
      <c r="AL59" s="9"/>
      <c r="AM59" s="35" t="str">
        <f>IF(COUNTIF(AM12:AM47,"KV")=0,"",COUNTIF(AM12:AM47,"KV"))</f>
        <v/>
      </c>
      <c r="AN59" s="33"/>
      <c r="AO59" s="34"/>
      <c r="AP59" s="34"/>
      <c r="AQ59" s="34"/>
      <c r="AR59" s="9"/>
      <c r="AS59" s="35" t="str">
        <f>IF(COUNTIF(AS12:AS47,"KV")=0,"",COUNTIF(AS12:AS47,"KV"))</f>
        <v/>
      </c>
      <c r="AT59" s="33"/>
      <c r="AU59" s="34"/>
      <c r="AV59" s="34"/>
      <c r="AW59" s="34"/>
      <c r="AX59" s="9"/>
      <c r="AY59" s="35" t="str">
        <f>IF(COUNTIF(AY12:AY47,"KV")=0,"",COUNTIF(AY12:AY47,"KV"))</f>
        <v/>
      </c>
      <c r="AZ59" s="36"/>
      <c r="BA59" s="34"/>
      <c r="BB59" s="34"/>
      <c r="BC59" s="34"/>
      <c r="BD59" s="9"/>
      <c r="BE59" s="95" t="str">
        <f t="shared" si="38"/>
        <v/>
      </c>
    </row>
    <row r="60" spans="1:57" s="123" customFormat="1" ht="15.75" customHeight="1">
      <c r="A60" s="179"/>
      <c r="B60" s="108"/>
      <c r="C60" s="180" t="s">
        <v>73</v>
      </c>
      <c r="D60" s="41"/>
      <c r="E60" s="42"/>
      <c r="F60" s="42"/>
      <c r="G60" s="42"/>
      <c r="H60" s="19"/>
      <c r="I60" s="35" t="str">
        <f>IF(COUNTIF(I12:I47,"SZG")=0,"",COUNTIF(I12:I47,"SZG"))</f>
        <v/>
      </c>
      <c r="J60" s="41"/>
      <c r="K60" s="42"/>
      <c r="L60" s="42"/>
      <c r="M60" s="42"/>
      <c r="N60" s="19"/>
      <c r="O60" s="35" t="str">
        <f>IF(COUNTIF(O12:O47,"SZG")=0,"",COUNTIF(O12:O47,"SZG"))</f>
        <v/>
      </c>
      <c r="P60" s="41"/>
      <c r="Q60" s="42"/>
      <c r="R60" s="42"/>
      <c r="S60" s="42"/>
      <c r="T60" s="19"/>
      <c r="U60" s="35" t="str">
        <f>IF(COUNTIF(U12:U47,"SZG")=0,"",COUNTIF(U12:U47,"SZG"))</f>
        <v/>
      </c>
      <c r="V60" s="41"/>
      <c r="W60" s="42"/>
      <c r="X60" s="42"/>
      <c r="Y60" s="42"/>
      <c r="Z60" s="19"/>
      <c r="AA60" s="35" t="str">
        <f>IF(COUNTIF(AA12:AA47,"SZG")=0,"",COUNTIF(AA12:AA47,"SZG"))</f>
        <v/>
      </c>
      <c r="AB60" s="41"/>
      <c r="AC60" s="42"/>
      <c r="AD60" s="42"/>
      <c r="AE60" s="42"/>
      <c r="AF60" s="19"/>
      <c r="AG60" s="35" t="str">
        <f>IF(COUNTIF(AG12:AG47,"SZG")=0,"",COUNTIF(AG12:AG47,"SZG"))</f>
        <v/>
      </c>
      <c r="AH60" s="41"/>
      <c r="AI60" s="42"/>
      <c r="AJ60" s="42"/>
      <c r="AK60" s="42"/>
      <c r="AL60" s="19"/>
      <c r="AM60" s="35" t="str">
        <f>IF(COUNTIF(AM12:AM47,"SZG")=0,"",COUNTIF(AM12:AM47,"SZG"))</f>
        <v/>
      </c>
      <c r="AN60" s="41"/>
      <c r="AO60" s="42"/>
      <c r="AP60" s="42"/>
      <c r="AQ60" s="42"/>
      <c r="AR60" s="19"/>
      <c r="AS60" s="35" t="str">
        <f>IF(COUNTIF(AS12:AS47,"SZG")=0,"",COUNTIF(AS12:AS47,"SZG"))</f>
        <v/>
      </c>
      <c r="AT60" s="41"/>
      <c r="AU60" s="42"/>
      <c r="AV60" s="42"/>
      <c r="AW60" s="42"/>
      <c r="AX60" s="19"/>
      <c r="AY60" s="35" t="str">
        <f>IF(COUNTIF(AY12:AY47,"SZG")=0,"",COUNTIF(AY12:AY47,"SZG"))</f>
        <v/>
      </c>
      <c r="AZ60" s="36"/>
      <c r="BA60" s="34"/>
      <c r="BB60" s="34"/>
      <c r="BC60" s="34"/>
      <c r="BD60" s="9"/>
      <c r="BE60" s="95" t="str">
        <f t="shared" si="38"/>
        <v/>
      </c>
    </row>
    <row r="61" spans="1:57" s="123" customFormat="1" ht="15.75" customHeight="1">
      <c r="A61" s="179"/>
      <c r="B61" s="108"/>
      <c r="C61" s="180" t="s">
        <v>74</v>
      </c>
      <c r="D61" s="41"/>
      <c r="E61" s="42"/>
      <c r="F61" s="42"/>
      <c r="G61" s="42"/>
      <c r="H61" s="19"/>
      <c r="I61" s="35" t="str">
        <f>IF(COUNTIF(I12:I47,"ZV")=0,"",COUNTIF(I12:I47,"ZV"))</f>
        <v/>
      </c>
      <c r="J61" s="41"/>
      <c r="K61" s="42"/>
      <c r="L61" s="42"/>
      <c r="M61" s="42"/>
      <c r="N61" s="19"/>
      <c r="O61" s="35" t="str">
        <f>IF(COUNTIF(O12:O47,"ZV")=0,"",COUNTIF(O12:O47,"ZV"))</f>
        <v/>
      </c>
      <c r="P61" s="41"/>
      <c r="Q61" s="42"/>
      <c r="R61" s="42"/>
      <c r="S61" s="42"/>
      <c r="T61" s="19"/>
      <c r="U61" s="35" t="str">
        <f>IF(COUNTIF(U12:U47,"ZV")=0,"",COUNTIF(U12:U47,"ZV"))</f>
        <v/>
      </c>
      <c r="V61" s="41"/>
      <c r="W61" s="42"/>
      <c r="X61" s="42"/>
      <c r="Y61" s="42"/>
      <c r="Z61" s="19"/>
      <c r="AA61" s="35" t="str">
        <f>IF(COUNTIF(AA12:AA47,"ZV")=0,"",COUNTIF(AA12:AA47,"ZV"))</f>
        <v/>
      </c>
      <c r="AB61" s="41"/>
      <c r="AC61" s="42"/>
      <c r="AD61" s="42"/>
      <c r="AE61" s="42"/>
      <c r="AF61" s="19"/>
      <c r="AG61" s="35" t="str">
        <f>IF(COUNTIF(AG12:AG47,"ZV")=0,"",COUNTIF(AG12:AG47,"ZV"))</f>
        <v/>
      </c>
      <c r="AH61" s="41"/>
      <c r="AI61" s="42"/>
      <c r="AJ61" s="42"/>
      <c r="AK61" s="42"/>
      <c r="AL61" s="19"/>
      <c r="AM61" s="35" t="str">
        <f>IF(COUNTIF(AM12:AM47,"ZV")=0,"",COUNTIF(AM12:AM47,"ZV"))</f>
        <v/>
      </c>
      <c r="AN61" s="41"/>
      <c r="AO61" s="42"/>
      <c r="AP61" s="42"/>
      <c r="AQ61" s="42"/>
      <c r="AR61" s="19"/>
      <c r="AS61" s="35" t="str">
        <f>IF(COUNTIF(AS12:AS47,"ZV")=0,"",COUNTIF(AS12:AS47,"ZV"))</f>
        <v/>
      </c>
      <c r="AT61" s="41"/>
      <c r="AU61" s="42"/>
      <c r="AV61" s="42"/>
      <c r="AW61" s="42"/>
      <c r="AX61" s="19"/>
      <c r="AY61" s="35" t="str">
        <f>IF(COUNTIF(AY12:AY47,"ZV")=0,"",COUNTIF(AY12:AY47,"ZV"))</f>
        <v/>
      </c>
      <c r="AZ61" s="36"/>
      <c r="BA61" s="34"/>
      <c r="BB61" s="34"/>
      <c r="BC61" s="34"/>
      <c r="BD61" s="9"/>
      <c r="BE61" s="95" t="str">
        <f t="shared" si="38"/>
        <v/>
      </c>
    </row>
    <row r="62" spans="1:57" s="123" customFormat="1" ht="15.75" customHeight="1" thickBot="1">
      <c r="A62" s="43"/>
      <c r="B62" s="29"/>
      <c r="C62" s="30" t="s">
        <v>26</v>
      </c>
      <c r="D62" s="44"/>
      <c r="E62" s="45"/>
      <c r="F62" s="45"/>
      <c r="G62" s="45"/>
      <c r="H62" s="46"/>
      <c r="I62" s="47" t="str">
        <f>IF(SUM(I50:I61)=0,"",SUM(I50:I61))</f>
        <v/>
      </c>
      <c r="J62" s="44"/>
      <c r="K62" s="45"/>
      <c r="L62" s="45"/>
      <c r="M62" s="45"/>
      <c r="N62" s="46"/>
      <c r="O62" s="47" t="str">
        <f>IF(SUM(O50:O61)=0,"",SUM(O50:O61))</f>
        <v/>
      </c>
      <c r="P62" s="44"/>
      <c r="Q62" s="45"/>
      <c r="R62" s="45"/>
      <c r="S62" s="45"/>
      <c r="T62" s="46"/>
      <c r="U62" s="47" t="str">
        <f>IF(SUM(U50:U61)=0,"",SUM(U50:U61))</f>
        <v/>
      </c>
      <c r="V62" s="44"/>
      <c r="W62" s="45"/>
      <c r="X62" s="45"/>
      <c r="Y62" s="45"/>
      <c r="Z62" s="46"/>
      <c r="AA62" s="47" t="str">
        <f>IF(SUM(AA50:AA61)=0,"",SUM(AA50:AA61))</f>
        <v/>
      </c>
      <c r="AB62" s="44"/>
      <c r="AC62" s="45"/>
      <c r="AD62" s="45"/>
      <c r="AE62" s="45"/>
      <c r="AF62" s="46"/>
      <c r="AG62" s="47">
        <f>IF(SUM(AG50:AG61)=0,"",SUM(AG50:AG61))</f>
        <v>5</v>
      </c>
      <c r="AH62" s="44"/>
      <c r="AI62" s="45"/>
      <c r="AJ62" s="45"/>
      <c r="AK62" s="45"/>
      <c r="AL62" s="46"/>
      <c r="AM62" s="47">
        <f>IF(SUM(AM50:AM61)=0,"",SUM(AM50:AM61))</f>
        <v>5</v>
      </c>
      <c r="AN62" s="44"/>
      <c r="AO62" s="45"/>
      <c r="AP62" s="45"/>
      <c r="AQ62" s="45"/>
      <c r="AR62" s="46"/>
      <c r="AS62" s="47">
        <f>IF(SUM(AS50:AS61)=0,"",SUM(AS50:AS61))</f>
        <v>5</v>
      </c>
      <c r="AT62" s="44"/>
      <c r="AU62" s="45"/>
      <c r="AV62" s="45"/>
      <c r="AW62" s="45"/>
      <c r="AX62" s="46"/>
      <c r="AY62" s="47">
        <f>IF(SUM(AY50:AY61)=0,"",SUM(AY50:AY61))</f>
        <v>3</v>
      </c>
      <c r="AZ62" s="48"/>
      <c r="BA62" s="45"/>
      <c r="BB62" s="45"/>
      <c r="BC62" s="45"/>
      <c r="BD62" s="46"/>
      <c r="BE62" s="95">
        <f t="shared" si="38"/>
        <v>18</v>
      </c>
    </row>
    <row r="63" spans="1:57" s="123" customFormat="1" ht="15.75" customHeight="1" thickTop="1">
      <c r="A63" s="182"/>
      <c r="B63" s="183"/>
      <c r="C63" s="183"/>
    </row>
    <row r="64" spans="1:57" s="123" customFormat="1" ht="15.75" customHeight="1">
      <c r="A64" s="182"/>
      <c r="B64" s="183"/>
      <c r="C64" s="183"/>
    </row>
    <row r="65" spans="1:3" s="123" customFormat="1" ht="15.75" customHeight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21"/>
      <c r="C128" s="121"/>
    </row>
    <row r="129" spans="1:57" s="123" customFormat="1" ht="15.75" customHeight="1">
      <c r="A129" s="182"/>
      <c r="B129" s="121"/>
      <c r="C129" s="121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ht="15.75" customHeight="1">
      <c r="A135" s="182"/>
      <c r="B135" s="121"/>
      <c r="C135" s="121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</row>
    <row r="136" spans="1:57" ht="15.75" customHeight="1">
      <c r="A136" s="182"/>
      <c r="B136" s="121"/>
      <c r="C136" s="121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</row>
    <row r="137" spans="1:57" ht="15.75" customHeight="1">
      <c r="A137" s="184"/>
      <c r="B137" s="119"/>
      <c r="C137" s="119"/>
    </row>
    <row r="138" spans="1:57" ht="15.75" customHeight="1">
      <c r="A138" s="184"/>
      <c r="B138" s="119"/>
      <c r="C138" s="119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>
      <c r="A169" s="184"/>
      <c r="B169" s="119"/>
      <c r="C169" s="119"/>
    </row>
    <row r="170" spans="1:3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</sheetData>
  <sheetProtection selectLockedCells="1"/>
  <protectedRanges>
    <protectedRange sqref="C49" name="Tartomány4"/>
    <protectedRange sqref="C61:C62" name="Tartomány4_1"/>
  </protectedRanges>
  <mergeCells count="65">
    <mergeCell ref="D38:AA38"/>
    <mergeCell ref="AB38:AY38"/>
    <mergeCell ref="D44:AA44"/>
    <mergeCell ref="AB44:AY44"/>
    <mergeCell ref="AZ44:BE44"/>
    <mergeCell ref="A48:AA48"/>
    <mergeCell ref="A49:AA49"/>
    <mergeCell ref="AZ38:BE38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1:BE1"/>
    <mergeCell ref="A2:BE2"/>
    <mergeCell ref="A3:BE3"/>
    <mergeCell ref="A4:BE4"/>
    <mergeCell ref="A5:BE5"/>
    <mergeCell ref="AF8:AF9"/>
    <mergeCell ref="AG8:AG9"/>
    <mergeCell ref="R8:S8"/>
    <mergeCell ref="T8:T9"/>
    <mergeCell ref="U8:U9"/>
    <mergeCell ref="V8:W8"/>
    <mergeCell ref="AD8:AE8"/>
  </mergeCells>
  <pageMargins left="0.19685039370078741" right="0.19685039370078741" top="0.19685039370078741" bottom="0.19685039370078741" header="0.11811023622047245" footer="0.11811023622047245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5"/>
  <sheetViews>
    <sheetView zoomScale="80" zoomScaleNormal="80" workbookViewId="0">
      <pane xSplit="3" ySplit="10" topLeftCell="V14" activePane="bottomRight" state="frozen"/>
      <selection pane="topRight" activeCell="D1" sqref="D1"/>
      <selection pane="bottomLeft" activeCell="A11" sqref="A11"/>
      <selection pane="bottomRight" activeCell="BG22" sqref="BG2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362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288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364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498" t="s">
        <v>4</v>
      </c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0"/>
      <c r="AY6" s="550"/>
      <c r="AZ6" s="508" t="s">
        <v>5</v>
      </c>
      <c r="BA6" s="544"/>
      <c r="BB6" s="544"/>
      <c r="BC6" s="544"/>
      <c r="BD6" s="544"/>
      <c r="BE6" s="545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46"/>
      <c r="BA7" s="547"/>
      <c r="BB7" s="547"/>
      <c r="BC7" s="547"/>
      <c r="BD7" s="547"/>
      <c r="BE7" s="548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39"/>
      <c r="F8" s="500" t="s">
        <v>13</v>
      </c>
      <c r="G8" s="539"/>
      <c r="H8" s="502" t="s">
        <v>14</v>
      </c>
      <c r="I8" s="504" t="s">
        <v>39</v>
      </c>
      <c r="J8" s="507" t="s">
        <v>12</v>
      </c>
      <c r="K8" s="539"/>
      <c r="L8" s="500" t="s">
        <v>13</v>
      </c>
      <c r="M8" s="539"/>
      <c r="N8" s="502" t="s">
        <v>14</v>
      </c>
      <c r="O8" s="524" t="s">
        <v>39</v>
      </c>
      <c r="P8" s="506" t="s">
        <v>12</v>
      </c>
      <c r="Q8" s="539"/>
      <c r="R8" s="500" t="s">
        <v>13</v>
      </c>
      <c r="S8" s="539"/>
      <c r="T8" s="502" t="s">
        <v>14</v>
      </c>
      <c r="U8" s="504" t="s">
        <v>39</v>
      </c>
      <c r="V8" s="507" t="s">
        <v>12</v>
      </c>
      <c r="W8" s="539"/>
      <c r="X8" s="500" t="s">
        <v>13</v>
      </c>
      <c r="Y8" s="539"/>
      <c r="Z8" s="502" t="s">
        <v>14</v>
      </c>
      <c r="AA8" s="522" t="s">
        <v>39</v>
      </c>
      <c r="AB8" s="506" t="s">
        <v>12</v>
      </c>
      <c r="AC8" s="539"/>
      <c r="AD8" s="500" t="s">
        <v>13</v>
      </c>
      <c r="AE8" s="539"/>
      <c r="AF8" s="502" t="s">
        <v>14</v>
      </c>
      <c r="AG8" s="504" t="s">
        <v>39</v>
      </c>
      <c r="AH8" s="507" t="s">
        <v>12</v>
      </c>
      <c r="AI8" s="539"/>
      <c r="AJ8" s="500" t="s">
        <v>13</v>
      </c>
      <c r="AK8" s="539"/>
      <c r="AL8" s="502" t="s">
        <v>14</v>
      </c>
      <c r="AM8" s="524" t="s">
        <v>39</v>
      </c>
      <c r="AN8" s="506" t="s">
        <v>12</v>
      </c>
      <c r="AO8" s="539"/>
      <c r="AP8" s="500" t="s">
        <v>13</v>
      </c>
      <c r="AQ8" s="539"/>
      <c r="AR8" s="502" t="s">
        <v>14</v>
      </c>
      <c r="AS8" s="504" t="s">
        <v>39</v>
      </c>
      <c r="AT8" s="507" t="s">
        <v>12</v>
      </c>
      <c r="AU8" s="539"/>
      <c r="AV8" s="500" t="s">
        <v>13</v>
      </c>
      <c r="AW8" s="539"/>
      <c r="AX8" s="502" t="s">
        <v>14</v>
      </c>
      <c r="AY8" s="522" t="s">
        <v>39</v>
      </c>
      <c r="AZ8" s="507" t="s">
        <v>12</v>
      </c>
      <c r="BA8" s="539"/>
      <c r="BB8" s="500" t="s">
        <v>13</v>
      </c>
      <c r="BC8" s="539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549"/>
      <c r="D9" s="124" t="s">
        <v>40</v>
      </c>
      <c r="E9" s="125" t="s">
        <v>41</v>
      </c>
      <c r="F9" s="126" t="s">
        <v>40</v>
      </c>
      <c r="G9" s="125" t="s">
        <v>41</v>
      </c>
      <c r="H9" s="540"/>
      <c r="I9" s="541"/>
      <c r="J9" s="127" t="s">
        <v>40</v>
      </c>
      <c r="K9" s="125" t="s">
        <v>41</v>
      </c>
      <c r="L9" s="126" t="s">
        <v>40</v>
      </c>
      <c r="M9" s="125" t="s">
        <v>41</v>
      </c>
      <c r="N9" s="540"/>
      <c r="O9" s="543"/>
      <c r="P9" s="124" t="s">
        <v>40</v>
      </c>
      <c r="Q9" s="125" t="s">
        <v>41</v>
      </c>
      <c r="R9" s="126" t="s">
        <v>40</v>
      </c>
      <c r="S9" s="125" t="s">
        <v>41</v>
      </c>
      <c r="T9" s="540"/>
      <c r="U9" s="541"/>
      <c r="V9" s="127" t="s">
        <v>40</v>
      </c>
      <c r="W9" s="125" t="s">
        <v>41</v>
      </c>
      <c r="X9" s="126" t="s">
        <v>40</v>
      </c>
      <c r="Y9" s="125" t="s">
        <v>41</v>
      </c>
      <c r="Z9" s="540"/>
      <c r="AA9" s="542"/>
      <c r="AB9" s="124" t="s">
        <v>40</v>
      </c>
      <c r="AC9" s="125" t="s">
        <v>41</v>
      </c>
      <c r="AD9" s="126" t="s">
        <v>40</v>
      </c>
      <c r="AE9" s="125" t="s">
        <v>41</v>
      </c>
      <c r="AF9" s="540"/>
      <c r="AG9" s="541"/>
      <c r="AH9" s="127" t="s">
        <v>40</v>
      </c>
      <c r="AI9" s="125" t="s">
        <v>41</v>
      </c>
      <c r="AJ9" s="126" t="s">
        <v>40</v>
      </c>
      <c r="AK9" s="125" t="s">
        <v>41</v>
      </c>
      <c r="AL9" s="540"/>
      <c r="AM9" s="543"/>
      <c r="AN9" s="124" t="s">
        <v>40</v>
      </c>
      <c r="AO9" s="125" t="s">
        <v>41</v>
      </c>
      <c r="AP9" s="126" t="s">
        <v>40</v>
      </c>
      <c r="AQ9" s="125" t="s">
        <v>41</v>
      </c>
      <c r="AR9" s="540"/>
      <c r="AS9" s="541"/>
      <c r="AT9" s="127" t="s">
        <v>40</v>
      </c>
      <c r="AU9" s="125" t="s">
        <v>41</v>
      </c>
      <c r="AV9" s="126" t="s">
        <v>40</v>
      </c>
      <c r="AW9" s="125" t="s">
        <v>41</v>
      </c>
      <c r="AX9" s="540"/>
      <c r="AY9" s="542"/>
      <c r="AZ9" s="127" t="s">
        <v>40</v>
      </c>
      <c r="BA9" s="125" t="s">
        <v>42</v>
      </c>
      <c r="BB9" s="126" t="s">
        <v>40</v>
      </c>
      <c r="BC9" s="125" t="s">
        <v>42</v>
      </c>
      <c r="BD9" s="540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SUM([1]SZAK!D114)</f>
        <v>11</v>
      </c>
      <c r="E10" s="131">
        <f>SUM([1]SZAK!E114)</f>
        <v>154</v>
      </c>
      <c r="F10" s="131">
        <f>SUM([1]SZAK!F114)</f>
        <v>21</v>
      </c>
      <c r="G10" s="131">
        <f>SUM([1]SZAK!G114)</f>
        <v>294</v>
      </c>
      <c r="H10" s="131">
        <f>SUM([1]SZAK!H114)</f>
        <v>29</v>
      </c>
      <c r="I10" s="131" t="s">
        <v>17</v>
      </c>
      <c r="J10" s="131">
        <f>SUM([1]SZAK!J114)</f>
        <v>15</v>
      </c>
      <c r="K10" s="131">
        <f>SUM([1]SZAK!K114)</f>
        <v>210</v>
      </c>
      <c r="L10" s="131">
        <f>SUM([1]SZAK!L114)</f>
        <v>21</v>
      </c>
      <c r="M10" s="131">
        <f>SUM([1]SZAK!M114)</f>
        <v>304</v>
      </c>
      <c r="N10" s="131">
        <f>SUM([1]SZAK!N114)</f>
        <v>28</v>
      </c>
      <c r="O10" s="131" t="s">
        <v>17</v>
      </c>
      <c r="P10" s="131">
        <f>SUM([1]SZAK!P114)</f>
        <v>14</v>
      </c>
      <c r="Q10" s="131">
        <f>SUM([1]SZAK!Q114)</f>
        <v>196</v>
      </c>
      <c r="R10" s="131">
        <f>SUM([1]SZAK!R114)</f>
        <v>20</v>
      </c>
      <c r="S10" s="131">
        <f>SUM([1]SZAK!S114)</f>
        <v>288</v>
      </c>
      <c r="T10" s="131">
        <f>SUM([1]SZAK!T114)</f>
        <v>30</v>
      </c>
      <c r="U10" s="131" t="s">
        <v>17</v>
      </c>
      <c r="V10" s="131">
        <f>SUM([1]SZAK!V114)</f>
        <v>19</v>
      </c>
      <c r="W10" s="131">
        <f>SUM([1]SZAK!W114)</f>
        <v>266</v>
      </c>
      <c r="X10" s="131">
        <f>SUM([1]SZAK!X114)</f>
        <v>17</v>
      </c>
      <c r="Y10" s="131">
        <f>SUM([1]SZAK!Y114)</f>
        <v>238</v>
      </c>
      <c r="Z10" s="131">
        <f>SUM([1]SZAK!Z114)</f>
        <v>32</v>
      </c>
      <c r="AA10" s="131" t="s">
        <v>17</v>
      </c>
      <c r="AB10" s="131">
        <f>SUM([1]SZAK!AB114)</f>
        <v>8</v>
      </c>
      <c r="AC10" s="131">
        <f>SUM([1]SZAK!AC114)</f>
        <v>112</v>
      </c>
      <c r="AD10" s="131">
        <f>SUM([1]SZAK!AD114)</f>
        <v>14</v>
      </c>
      <c r="AE10" s="131">
        <f>SUM([1]SZAK!AE114)</f>
        <v>196</v>
      </c>
      <c r="AF10" s="131">
        <f>SUM([1]SZAK!AF114)</f>
        <v>18</v>
      </c>
      <c r="AG10" s="131" t="s">
        <v>17</v>
      </c>
      <c r="AH10" s="131">
        <f>SUM([1]SZAK!AH114)</f>
        <v>3</v>
      </c>
      <c r="AI10" s="131">
        <f>SUM([1]SZAK!AI114)</f>
        <v>42</v>
      </c>
      <c r="AJ10" s="131">
        <f>SUM([1]SZAK!AJ114)</f>
        <v>8</v>
      </c>
      <c r="AK10" s="131">
        <f>SUM([1]SZAK!AK114)</f>
        <v>112</v>
      </c>
      <c r="AL10" s="131">
        <f>SUM([1]SZAK!AL114)</f>
        <v>8</v>
      </c>
      <c r="AM10" s="131" t="s">
        <v>17</v>
      </c>
      <c r="AN10" s="131">
        <f>SUM([1]SZAK!AN114)</f>
        <v>4</v>
      </c>
      <c r="AO10" s="131">
        <f>SUM([1]SZAK!AO114)</f>
        <v>28</v>
      </c>
      <c r="AP10" s="131">
        <f>SUM([1]SZAK!AP114)</f>
        <v>7</v>
      </c>
      <c r="AQ10" s="131">
        <f>SUM([1]SZAK!AQ114)</f>
        <v>70</v>
      </c>
      <c r="AR10" s="131">
        <f>SUM([1]SZAK!AR114)</f>
        <v>10</v>
      </c>
      <c r="AS10" s="131" t="s">
        <v>17</v>
      </c>
      <c r="AT10" s="131">
        <f>SUM([1]SZAK!AT114)</f>
        <v>1</v>
      </c>
      <c r="AU10" s="131">
        <f>SUM([1]SZAK!AU114)</f>
        <v>14</v>
      </c>
      <c r="AV10" s="131">
        <f>SUM([1]SZAK!AV114)</f>
        <v>21</v>
      </c>
      <c r="AW10" s="131">
        <f>SUM([1]SZAK!AW114)</f>
        <v>310</v>
      </c>
      <c r="AX10" s="131">
        <f>SUM([1]SZAK!AX114)</f>
        <v>16</v>
      </c>
      <c r="AY10" s="131" t="s">
        <v>17</v>
      </c>
      <c r="AZ10" s="131">
        <f>SUM([1]SZAK!AZ114)</f>
        <v>66</v>
      </c>
      <c r="BA10" s="131">
        <f>SUM([1]SZAK!BA114)</f>
        <v>1050</v>
      </c>
      <c r="BB10" s="131">
        <f>SUM([1]SZAK!BB114)</f>
        <v>100</v>
      </c>
      <c r="BC10" s="131">
        <f>SUM([1]SZAK!BC114)</f>
        <v>1806</v>
      </c>
      <c r="BD10" s="131">
        <f>SUM(SZAK!BD83)</f>
        <v>164</v>
      </c>
      <c r="BE10" s="131">
        <f>SUM([1]SZAK!BE114)</f>
        <v>203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398" customFormat="1" ht="15.75" customHeight="1">
      <c r="A12" s="419" t="s">
        <v>635</v>
      </c>
      <c r="B12" s="390" t="s">
        <v>34</v>
      </c>
      <c r="C12" s="363" t="s">
        <v>602</v>
      </c>
      <c r="D12" s="360"/>
      <c r="E12" s="361" t="str">
        <f t="shared" ref="E12:E37" si="0">IF(D12*14=0,"",D12*14)</f>
        <v/>
      </c>
      <c r="F12" s="360"/>
      <c r="G12" s="361" t="str">
        <f t="shared" ref="G12:G37" si="1">IF(F12*14=0,"",F12*14)</f>
        <v/>
      </c>
      <c r="H12" s="360"/>
      <c r="I12" s="362"/>
      <c r="J12" s="391"/>
      <c r="K12" s="361" t="str">
        <f t="shared" ref="K12:K37" si="2">IF(J12*14=0,"",J12*14)</f>
        <v/>
      </c>
      <c r="L12" s="360"/>
      <c r="M12" s="361" t="str">
        <f t="shared" ref="M12:M37" si="3">IF(L12*14=0,"",L12*14)</f>
        <v/>
      </c>
      <c r="N12" s="360"/>
      <c r="O12" s="385"/>
      <c r="P12" s="360"/>
      <c r="Q12" s="361" t="str">
        <f t="shared" ref="Q12:Q37" si="4">IF(P12*14=0,"",P12*14)</f>
        <v/>
      </c>
      <c r="R12" s="360"/>
      <c r="S12" s="361" t="str">
        <f t="shared" ref="S12:S37" si="5">IF(R12*14=0,"",R12*14)</f>
        <v/>
      </c>
      <c r="T12" s="360"/>
      <c r="U12" s="362"/>
      <c r="V12" s="391"/>
      <c r="W12" s="361" t="str">
        <f t="shared" ref="W12:W37" si="6">IF(V12*14=0,"",V12*14)</f>
        <v/>
      </c>
      <c r="X12" s="360"/>
      <c r="Y12" s="361" t="str">
        <f t="shared" ref="Y12:Y37" si="7">IF(X12*14=0,"",X12*14)</f>
        <v/>
      </c>
      <c r="Z12" s="360"/>
      <c r="AA12" s="385"/>
      <c r="AB12" s="360">
        <v>4</v>
      </c>
      <c r="AC12" s="361">
        <v>42</v>
      </c>
      <c r="AD12" s="360">
        <v>2</v>
      </c>
      <c r="AE12" s="361">
        <f>IF(AD12*14=0,"",AD12*14)</f>
        <v>28</v>
      </c>
      <c r="AF12" s="383">
        <v>4</v>
      </c>
      <c r="AG12" s="362" t="s">
        <v>84</v>
      </c>
      <c r="AH12" s="391"/>
      <c r="AI12" s="361" t="str">
        <f t="shared" ref="AI12:AI37" si="8">IF(AH12*14=0,"",AH12*14)</f>
        <v/>
      </c>
      <c r="AJ12" s="360"/>
      <c r="AK12" s="361" t="str">
        <f t="shared" ref="AK12:AK37" si="9">IF(AJ12*14=0,"",AJ12*14)</f>
        <v/>
      </c>
      <c r="AL12" s="360"/>
      <c r="AM12" s="385"/>
      <c r="AN12" s="391"/>
      <c r="AO12" s="361" t="str">
        <f t="shared" ref="AO12:AO37" si="10">IF(AN12*14=0,"",AN12*14)</f>
        <v/>
      </c>
      <c r="AP12" s="392"/>
      <c r="AQ12" s="361" t="str">
        <f t="shared" ref="AQ12:AQ37" si="11">IF(AP12*14=0,"",AP12*14)</f>
        <v/>
      </c>
      <c r="AR12" s="392"/>
      <c r="AS12" s="393"/>
      <c r="AT12" s="360"/>
      <c r="AU12" s="361" t="str">
        <f t="shared" ref="AU12:AU37" si="12">IF(AT12*14=0,"",AT12*14)</f>
        <v/>
      </c>
      <c r="AV12" s="360"/>
      <c r="AW12" s="361" t="str">
        <f t="shared" ref="AW12:AW37" si="13">IF(AV12*14=0,"",AV12*14)</f>
        <v/>
      </c>
      <c r="AX12" s="360"/>
      <c r="AY12" s="360"/>
      <c r="AZ12" s="394">
        <f t="shared" ref="AZ12:AZ37" si="14">IF(D12+J12+P12+V12+AB12+AH12+AN12+AT12=0,"",D12+J12+P12+V12+AB12+AH12+AN12+AT12)</f>
        <v>4</v>
      </c>
      <c r="BA12" s="361">
        <f t="shared" ref="BA12:BA37" si="15">IF((D12+J12+P12+V12+AB12+AH12+AN12+AT12)*14=0,"",(D12+J12+P12+V12+AB12+AH12+AN12+AT12)*14)</f>
        <v>56</v>
      </c>
      <c r="BB12" s="395">
        <f t="shared" ref="BB12:BB37" si="16">IF(F12+L12+R12+X12+AD12+AJ12+AP12+AV12=0,"",F12+L12+R12+X12+AD12+AJ12+AP12+AV12)</f>
        <v>2</v>
      </c>
      <c r="BC12" s="361">
        <f t="shared" ref="BC12:BC37" si="17">IF((L12+F12+R12+X12+AD12+AJ12+AP12+AV12)*14=0,"",(L12+F12+R12+X12+AD12+AJ12+AP12+AV12)*14)</f>
        <v>28</v>
      </c>
      <c r="BD12" s="395">
        <f t="shared" ref="BD12:BD37" si="18">IF(N12+H12+T12+Z12+AF12+AL12+AR12+AX12=0,"",N12+H12+T12+Z12+AF12+AL12+AR12+AX12)</f>
        <v>4</v>
      </c>
      <c r="BE12" s="396">
        <f t="shared" ref="BE12:BE37" si="19">IF(D12+F12+L12+J12+P12+R12+V12+X12+AB12+AD12+AH12+AJ12+AN12+AP12+AT12+AV12=0,"",D12+F12+L12+J12+P12+R12+V12+X12+AB12+AD12+AH12+AJ12+AN12+AP12+AT12+AV12)</f>
        <v>6</v>
      </c>
      <c r="BF12" s="397" t="s">
        <v>314</v>
      </c>
      <c r="BG12" s="329" t="s">
        <v>640</v>
      </c>
    </row>
    <row r="13" spans="1:59" s="398" customFormat="1" ht="15.75" customHeight="1">
      <c r="A13" s="401" t="s">
        <v>601</v>
      </c>
      <c r="B13" s="390" t="s">
        <v>34</v>
      </c>
      <c r="C13" s="363" t="s">
        <v>603</v>
      </c>
      <c r="D13" s="360"/>
      <c r="E13" s="361" t="str">
        <f t="shared" ref="E13" si="20">IF(D13*14=0,"",D13*14)</f>
        <v/>
      </c>
      <c r="F13" s="360"/>
      <c r="G13" s="361" t="str">
        <f t="shared" ref="G13" si="21">IF(F13*14=0,"",F13*14)</f>
        <v/>
      </c>
      <c r="H13" s="360"/>
      <c r="I13" s="362"/>
      <c r="J13" s="391"/>
      <c r="K13" s="361" t="str">
        <f t="shared" ref="K13" si="22">IF(J13*14=0,"",J13*14)</f>
        <v/>
      </c>
      <c r="L13" s="360"/>
      <c r="M13" s="361" t="str">
        <f t="shared" ref="M13" si="23">IF(L13*14=0,"",L13*14)</f>
        <v/>
      </c>
      <c r="N13" s="360"/>
      <c r="O13" s="385"/>
      <c r="P13" s="360"/>
      <c r="Q13" s="361" t="str">
        <f t="shared" ref="Q13" si="24">IF(P13*14=0,"",P13*14)</f>
        <v/>
      </c>
      <c r="R13" s="360"/>
      <c r="S13" s="361" t="str">
        <f t="shared" ref="S13" si="25">IF(R13*14=0,"",R13*14)</f>
        <v/>
      </c>
      <c r="T13" s="360"/>
      <c r="U13" s="362"/>
      <c r="V13" s="391"/>
      <c r="W13" s="361" t="str">
        <f t="shared" ref="W13" si="26">IF(V13*14=0,"",V13*14)</f>
        <v/>
      </c>
      <c r="X13" s="360"/>
      <c r="Y13" s="361" t="str">
        <f t="shared" ref="Y13" si="27">IF(X13*14=0,"",X13*14)</f>
        <v/>
      </c>
      <c r="Z13" s="360"/>
      <c r="AA13" s="385"/>
      <c r="AB13" s="360">
        <v>2</v>
      </c>
      <c r="AC13" s="361">
        <f>IF(AB13*14=0,"",AB13*14)</f>
        <v>28</v>
      </c>
      <c r="AD13" s="360">
        <v>1</v>
      </c>
      <c r="AE13" s="361">
        <v>14</v>
      </c>
      <c r="AF13" s="360">
        <v>3</v>
      </c>
      <c r="AG13" s="362" t="s">
        <v>84</v>
      </c>
      <c r="AH13" s="391"/>
      <c r="AI13" s="361" t="str">
        <f t="shared" ref="AI13" si="28">IF(AH13*14=0,"",AH13*14)</f>
        <v/>
      </c>
      <c r="AJ13" s="360"/>
      <c r="AK13" s="361" t="str">
        <f t="shared" ref="AK13" si="29">IF(AJ13*14=0,"",AJ13*14)</f>
        <v/>
      </c>
      <c r="AL13" s="360"/>
      <c r="AM13" s="385"/>
      <c r="AN13" s="391"/>
      <c r="AO13" s="361" t="str">
        <f t="shared" ref="AO13" si="30">IF(AN13*14=0,"",AN13*14)</f>
        <v/>
      </c>
      <c r="AP13" s="392"/>
      <c r="AQ13" s="361" t="str">
        <f t="shared" ref="AQ13" si="31">IF(AP13*14=0,"",AP13*14)</f>
        <v/>
      </c>
      <c r="AR13" s="392"/>
      <c r="AS13" s="393"/>
      <c r="AT13" s="360"/>
      <c r="AU13" s="361" t="str">
        <f t="shared" ref="AU13" si="32">IF(AT13*14=0,"",AT13*14)</f>
        <v/>
      </c>
      <c r="AV13" s="360"/>
      <c r="AW13" s="361" t="str">
        <f t="shared" ref="AW13" si="33">IF(AV13*14=0,"",AV13*14)</f>
        <v/>
      </c>
      <c r="AX13" s="360"/>
      <c r="AY13" s="360"/>
      <c r="AZ13" s="394">
        <f t="shared" ref="AZ13" si="34">IF(D13+J13+P13+V13+AB13+AH13+AN13+AT13=0,"",D13+J13+P13+V13+AB13+AH13+AN13+AT13)</f>
        <v>2</v>
      </c>
      <c r="BA13" s="361">
        <f t="shared" ref="BA13" si="35">IF((D13+J13+P13+V13+AB13+AH13+AN13+AT13)*14=0,"",(D13+J13+P13+V13+AB13+AH13+AN13+AT13)*14)</f>
        <v>28</v>
      </c>
      <c r="BB13" s="395">
        <f t="shared" ref="BB13" si="36">IF(F13+L13+R13+X13+AD13+AJ13+AP13+AV13=0,"",F13+L13+R13+X13+AD13+AJ13+AP13+AV13)</f>
        <v>1</v>
      </c>
      <c r="BC13" s="361">
        <f t="shared" ref="BC13" si="37">IF((L13+F13+R13+X13+AD13+AJ13+AP13+AV13)*14=0,"",(L13+F13+R13+X13+AD13+AJ13+AP13+AV13)*14)</f>
        <v>14</v>
      </c>
      <c r="BD13" s="395">
        <f t="shared" ref="BD13" si="38">IF(N13+H13+T13+Z13+AF13+AL13+AR13+AX13=0,"",N13+H13+T13+Z13+AF13+AL13+AR13+AX13)</f>
        <v>3</v>
      </c>
      <c r="BE13" s="396">
        <f t="shared" ref="BE13" si="39">IF(D13+F13+L13+J13+P13+R13+V13+X13+AB13+AD13+AH13+AJ13+AN13+AP13+AT13+AV13=0,"",D13+F13+L13+J13+P13+R13+V13+X13+AB13+AD13+AH13+AJ13+AN13+AP13+AT13+AV13)</f>
        <v>3</v>
      </c>
      <c r="BF13" s="397" t="s">
        <v>314</v>
      </c>
      <c r="BG13" s="381" t="s">
        <v>668</v>
      </c>
    </row>
    <row r="14" spans="1:59" ht="15.75" customHeight="1">
      <c r="A14" s="268" t="s">
        <v>251</v>
      </c>
      <c r="B14" s="269" t="s">
        <v>34</v>
      </c>
      <c r="C14" s="270" t="s">
        <v>252</v>
      </c>
      <c r="D14" s="113"/>
      <c r="E14" s="6" t="str">
        <f t="shared" ref="E14" si="40">IF(D14*14=0,"",D14*14)</f>
        <v/>
      </c>
      <c r="F14" s="113"/>
      <c r="G14" s="6" t="str">
        <f t="shared" ref="G14" si="41">IF(F14*14=0,"",F14*14)</f>
        <v/>
      </c>
      <c r="H14" s="113"/>
      <c r="I14" s="114"/>
      <c r="J14" s="60"/>
      <c r="K14" s="6" t="str">
        <f t="shared" ref="K14" si="42">IF(J14*14=0,"",J14*14)</f>
        <v/>
      </c>
      <c r="L14" s="59"/>
      <c r="M14" s="6" t="str">
        <f t="shared" ref="M14" si="43">IF(L14*14=0,"",L14*14)</f>
        <v/>
      </c>
      <c r="N14" s="59"/>
      <c r="O14" s="63"/>
      <c r="P14" s="59"/>
      <c r="Q14" s="6" t="str">
        <f t="shared" ref="Q14" si="44">IF(P14*14=0,"",P14*14)</f>
        <v/>
      </c>
      <c r="R14" s="59"/>
      <c r="S14" s="6" t="str">
        <f t="shared" ref="S14" si="45">IF(R14*14=0,"",R14*14)</f>
        <v/>
      </c>
      <c r="T14" s="59"/>
      <c r="U14" s="62"/>
      <c r="V14" s="60"/>
      <c r="W14" s="6" t="str">
        <f t="shared" ref="W14" si="46">IF(V14*14=0,"",V14*14)</f>
        <v/>
      </c>
      <c r="X14" s="59"/>
      <c r="Y14" s="6" t="str">
        <f t="shared" ref="Y14" si="47">IF(X14*14=0,"",X14*14)</f>
        <v/>
      </c>
      <c r="Z14" s="59"/>
      <c r="AA14" s="63"/>
      <c r="AB14" s="59">
        <v>3</v>
      </c>
      <c r="AC14" s="6">
        <f t="shared" ref="AC14" si="48">IF(AB14*14=0,"",AB14*14)</f>
        <v>42</v>
      </c>
      <c r="AD14" s="59"/>
      <c r="AE14" s="6" t="str">
        <f t="shared" ref="AE14" si="49">IF(AD14*14=0,"",AD14*14)</f>
        <v/>
      </c>
      <c r="AF14" s="113">
        <v>3</v>
      </c>
      <c r="AG14" s="114" t="s">
        <v>104</v>
      </c>
      <c r="AH14" s="60"/>
      <c r="AI14" s="6" t="str">
        <f t="shared" ref="AI14" si="50">IF(AH14*14=0,"",AH14*14)</f>
        <v/>
      </c>
      <c r="AJ14" s="59"/>
      <c r="AK14" s="6" t="str">
        <f t="shared" ref="AK14" si="51">IF(AJ14*14=0,"",AJ14*14)</f>
        <v/>
      </c>
      <c r="AL14" s="59"/>
      <c r="AM14" s="63"/>
      <c r="AN14" s="60"/>
      <c r="AO14" s="6" t="str">
        <f t="shared" ref="AO14" si="52">IF(AN14*14=0,"",AN14*14)</f>
        <v/>
      </c>
      <c r="AP14" s="61"/>
      <c r="AQ14" s="6" t="str">
        <f t="shared" ref="AQ14" si="53">IF(AP14*14=0,"",AP14*14)</f>
        <v/>
      </c>
      <c r="AR14" s="61"/>
      <c r="AS14" s="64"/>
      <c r="AT14" s="59"/>
      <c r="AU14" s="6" t="str">
        <f t="shared" ref="AU14" si="54">IF(AT14*14=0,"",AT14*14)</f>
        <v/>
      </c>
      <c r="AV14" s="59"/>
      <c r="AW14" s="6" t="str">
        <f t="shared" ref="AW14" si="55">IF(AV14*14=0,"",AV14*14)</f>
        <v/>
      </c>
      <c r="AX14" s="59"/>
      <c r="AY14" s="59"/>
      <c r="AZ14" s="8">
        <f t="shared" ref="AZ14" si="56">IF(D14+J14+P14+V14+AB14+AH14+AN14+AT14=0,"",D14+J14+P14+V14+AB14+AH14+AN14+AT14)</f>
        <v>3</v>
      </c>
      <c r="BA14" s="6">
        <f t="shared" ref="BA14" si="57">IF((D14+J14+P14+V14+AB14+AH14+AN14+AT14)*14=0,"",(D14+J14+P14+V14+AB14+AH14+AN14+AT14)*14)</f>
        <v>42</v>
      </c>
      <c r="BB14" s="9" t="str">
        <f t="shared" ref="BB14" si="58">IF(F14+L14+R14+X14+AD14+AJ14+AP14+AV14=0,"",F14+L14+R14+X14+AD14+AJ14+AP14+AV14)</f>
        <v/>
      </c>
      <c r="BC14" s="6" t="str">
        <f t="shared" ref="BC14" si="59">IF((L14+F14+R14+X14+AD14+AJ14+AP14+AV14)*14=0,"",(L14+F14+R14+X14+AD14+AJ14+AP14+AV14)*14)</f>
        <v/>
      </c>
      <c r="BD14" s="9">
        <f t="shared" ref="BD14" si="60">IF(N14+H14+T14+Z14+AF14+AL14+AR14+AX14=0,"",N14+H14+T14+Z14+AF14+AL14+AR14+AX14)</f>
        <v>3</v>
      </c>
      <c r="BE14" s="10">
        <f t="shared" ref="BE14" si="61">IF(D14+F14+L14+J14+P14+R14+V14+X14+AB14+AD14+AH14+AJ14+AN14+AP14+AT14+AV14=0,"",D14+F14+L14+J14+P14+R14+V14+X14+AB14+AD14+AH14+AJ14+AN14+AP14+AT14+AV14)</f>
        <v>3</v>
      </c>
      <c r="BF14" s="279" t="s">
        <v>314</v>
      </c>
      <c r="BG14" s="381" t="s">
        <v>640</v>
      </c>
    </row>
    <row r="15" spans="1:59" ht="15.75" customHeight="1">
      <c r="A15" s="271" t="s">
        <v>253</v>
      </c>
      <c r="B15" s="269" t="s">
        <v>34</v>
      </c>
      <c r="C15" s="270" t="s">
        <v>254</v>
      </c>
      <c r="D15" s="113"/>
      <c r="E15" s="6" t="str">
        <f t="shared" si="0"/>
        <v/>
      </c>
      <c r="F15" s="113"/>
      <c r="G15" s="6" t="str">
        <f t="shared" si="1"/>
        <v/>
      </c>
      <c r="H15" s="113"/>
      <c r="I15" s="114"/>
      <c r="J15" s="60"/>
      <c r="K15" s="6" t="str">
        <f t="shared" si="2"/>
        <v/>
      </c>
      <c r="L15" s="59"/>
      <c r="M15" s="6" t="str">
        <f t="shared" si="3"/>
        <v/>
      </c>
      <c r="N15" s="59"/>
      <c r="O15" s="63"/>
      <c r="P15" s="59"/>
      <c r="Q15" s="6" t="str">
        <f t="shared" si="4"/>
        <v/>
      </c>
      <c r="R15" s="59"/>
      <c r="S15" s="6" t="str">
        <f t="shared" si="5"/>
        <v/>
      </c>
      <c r="T15" s="59"/>
      <c r="U15" s="62"/>
      <c r="V15" s="60"/>
      <c r="W15" s="6" t="str">
        <f t="shared" si="6"/>
        <v/>
      </c>
      <c r="X15" s="59"/>
      <c r="Y15" s="6" t="str">
        <f t="shared" si="7"/>
        <v/>
      </c>
      <c r="Z15" s="59"/>
      <c r="AA15" s="63"/>
      <c r="AB15" s="59">
        <v>2</v>
      </c>
      <c r="AC15" s="6">
        <f t="shared" ref="AC15:AC37" si="62">IF(AB15*14=0,"",AB15*14)</f>
        <v>28</v>
      </c>
      <c r="AD15" s="59"/>
      <c r="AE15" s="6" t="str">
        <f t="shared" ref="AE15:AE37" si="63">IF(AD15*14=0,"",AD15*14)</f>
        <v/>
      </c>
      <c r="AF15" s="113">
        <v>2</v>
      </c>
      <c r="AG15" s="114" t="s">
        <v>104</v>
      </c>
      <c r="AH15" s="60"/>
      <c r="AI15" s="6" t="str">
        <f t="shared" si="8"/>
        <v/>
      </c>
      <c r="AJ15" s="59"/>
      <c r="AK15" s="6" t="str">
        <f t="shared" si="9"/>
        <v/>
      </c>
      <c r="AL15" s="59"/>
      <c r="AM15" s="63"/>
      <c r="AN15" s="60"/>
      <c r="AO15" s="6" t="str">
        <f t="shared" si="10"/>
        <v/>
      </c>
      <c r="AP15" s="61"/>
      <c r="AQ15" s="6" t="str">
        <f t="shared" si="11"/>
        <v/>
      </c>
      <c r="AR15" s="61"/>
      <c r="AS15" s="64"/>
      <c r="AT15" s="59"/>
      <c r="AU15" s="6" t="str">
        <f t="shared" si="12"/>
        <v/>
      </c>
      <c r="AV15" s="59"/>
      <c r="AW15" s="6" t="str">
        <f t="shared" si="13"/>
        <v/>
      </c>
      <c r="AX15" s="59"/>
      <c r="AY15" s="59"/>
      <c r="AZ15" s="8">
        <f t="shared" si="14"/>
        <v>2</v>
      </c>
      <c r="BA15" s="6">
        <f t="shared" si="15"/>
        <v>28</v>
      </c>
      <c r="BB15" s="9" t="str">
        <f t="shared" si="16"/>
        <v/>
      </c>
      <c r="BC15" s="6" t="str">
        <f t="shared" si="17"/>
        <v/>
      </c>
      <c r="BD15" s="9">
        <f t="shared" si="18"/>
        <v>2</v>
      </c>
      <c r="BE15" s="10">
        <f t="shared" si="19"/>
        <v>2</v>
      </c>
      <c r="BF15" s="279" t="s">
        <v>314</v>
      </c>
      <c r="BG15" s="386" t="s">
        <v>669</v>
      </c>
    </row>
    <row r="16" spans="1:59" ht="15.75" customHeight="1">
      <c r="A16" s="272" t="s">
        <v>255</v>
      </c>
      <c r="B16" s="269" t="s">
        <v>34</v>
      </c>
      <c r="C16" s="270" t="s">
        <v>256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>
        <v>2</v>
      </c>
      <c r="AC16" s="6">
        <f t="shared" si="62"/>
        <v>28</v>
      </c>
      <c r="AD16" s="59">
        <v>1</v>
      </c>
      <c r="AE16" s="6">
        <f t="shared" si="63"/>
        <v>14</v>
      </c>
      <c r="AF16" s="113">
        <v>3</v>
      </c>
      <c r="AG16" s="114" t="s">
        <v>104</v>
      </c>
      <c r="AH16" s="60"/>
      <c r="AI16" s="6" t="str">
        <f t="shared" si="8"/>
        <v/>
      </c>
      <c r="AJ16" s="59"/>
      <c r="AK16" s="6" t="str">
        <f t="shared" si="9"/>
        <v/>
      </c>
      <c r="AL16" s="59"/>
      <c r="AM16" s="63"/>
      <c r="AN16" s="60"/>
      <c r="AO16" s="6" t="str">
        <f t="shared" si="10"/>
        <v/>
      </c>
      <c r="AP16" s="61"/>
      <c r="AQ16" s="6" t="str">
        <f t="shared" si="11"/>
        <v/>
      </c>
      <c r="AR16" s="61"/>
      <c r="AS16" s="64"/>
      <c r="AT16" s="59"/>
      <c r="AU16" s="6" t="str">
        <f t="shared" si="12"/>
        <v/>
      </c>
      <c r="AV16" s="59"/>
      <c r="AW16" s="6" t="str">
        <f t="shared" si="13"/>
        <v/>
      </c>
      <c r="AX16" s="59"/>
      <c r="AY16" s="59"/>
      <c r="AZ16" s="8">
        <f t="shared" si="14"/>
        <v>2</v>
      </c>
      <c r="BA16" s="6">
        <f t="shared" si="15"/>
        <v>28</v>
      </c>
      <c r="BB16" s="9">
        <f t="shared" si="16"/>
        <v>1</v>
      </c>
      <c r="BC16" s="6">
        <f t="shared" si="17"/>
        <v>14</v>
      </c>
      <c r="BD16" s="9">
        <f t="shared" si="18"/>
        <v>3</v>
      </c>
      <c r="BE16" s="10">
        <f t="shared" si="19"/>
        <v>3</v>
      </c>
      <c r="BF16" s="279" t="s">
        <v>314</v>
      </c>
      <c r="BG16" s="384" t="s">
        <v>349</v>
      </c>
    </row>
    <row r="17" spans="1:59" ht="15.75" customHeight="1">
      <c r="A17" s="272" t="s">
        <v>257</v>
      </c>
      <c r="B17" s="269" t="s">
        <v>34</v>
      </c>
      <c r="C17" s="273" t="s">
        <v>258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>
        <v>1</v>
      </c>
      <c r="AC17" s="6">
        <f t="shared" si="62"/>
        <v>14</v>
      </c>
      <c r="AD17" s="59">
        <v>3</v>
      </c>
      <c r="AE17" s="6">
        <f t="shared" si="63"/>
        <v>42</v>
      </c>
      <c r="AF17" s="113">
        <v>4</v>
      </c>
      <c r="AG17" s="275" t="s">
        <v>557</v>
      </c>
      <c r="AH17" s="60"/>
      <c r="AI17" s="6" t="str">
        <f t="shared" si="8"/>
        <v/>
      </c>
      <c r="AJ17" s="59"/>
      <c r="AK17" s="6" t="str">
        <f t="shared" si="9"/>
        <v/>
      </c>
      <c r="AL17" s="59"/>
      <c r="AM17" s="63"/>
      <c r="AN17" s="60"/>
      <c r="AO17" s="6" t="str">
        <f t="shared" si="10"/>
        <v/>
      </c>
      <c r="AP17" s="61"/>
      <c r="AQ17" s="6" t="str">
        <f t="shared" si="11"/>
        <v/>
      </c>
      <c r="AR17" s="61"/>
      <c r="AS17" s="64"/>
      <c r="AT17" s="59"/>
      <c r="AU17" s="6" t="str">
        <f t="shared" si="12"/>
        <v/>
      </c>
      <c r="AV17" s="59"/>
      <c r="AW17" s="6" t="str">
        <f t="shared" si="13"/>
        <v/>
      </c>
      <c r="AX17" s="59"/>
      <c r="AY17" s="59"/>
      <c r="AZ17" s="8">
        <f t="shared" si="14"/>
        <v>1</v>
      </c>
      <c r="BA17" s="6">
        <f t="shared" si="15"/>
        <v>14</v>
      </c>
      <c r="BB17" s="9">
        <f t="shared" si="16"/>
        <v>3</v>
      </c>
      <c r="BC17" s="6">
        <f t="shared" si="17"/>
        <v>42</v>
      </c>
      <c r="BD17" s="9">
        <f t="shared" si="18"/>
        <v>4</v>
      </c>
      <c r="BE17" s="10">
        <f t="shared" si="19"/>
        <v>4</v>
      </c>
      <c r="BF17" s="279" t="s">
        <v>314</v>
      </c>
      <c r="BG17" s="381" t="s">
        <v>669</v>
      </c>
    </row>
    <row r="18" spans="1:59" ht="15.75" customHeight="1">
      <c r="A18" s="272" t="s">
        <v>259</v>
      </c>
      <c r="B18" s="269" t="s">
        <v>34</v>
      </c>
      <c r="C18" s="363" t="s">
        <v>533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si="62"/>
        <v/>
      </c>
      <c r="AD18" s="59"/>
      <c r="AE18" s="6" t="str">
        <f t="shared" si="63"/>
        <v/>
      </c>
      <c r="AF18" s="59"/>
      <c r="AG18" s="62"/>
      <c r="AH18" s="60">
        <v>2</v>
      </c>
      <c r="AI18" s="6">
        <f t="shared" si="8"/>
        <v>28</v>
      </c>
      <c r="AJ18" s="59">
        <v>2</v>
      </c>
      <c r="AK18" s="6">
        <f t="shared" si="9"/>
        <v>28</v>
      </c>
      <c r="AL18" s="113">
        <v>4</v>
      </c>
      <c r="AM18" s="275" t="s">
        <v>557</v>
      </c>
      <c r="AN18" s="60"/>
      <c r="AO18" s="6" t="str">
        <f t="shared" si="10"/>
        <v/>
      </c>
      <c r="AP18" s="61"/>
      <c r="AQ18" s="6" t="str">
        <f t="shared" si="11"/>
        <v/>
      </c>
      <c r="AR18" s="61"/>
      <c r="AS18" s="64"/>
      <c r="AT18" s="59"/>
      <c r="AU18" s="6" t="str">
        <f t="shared" si="12"/>
        <v/>
      </c>
      <c r="AV18" s="59"/>
      <c r="AW18" s="6" t="str">
        <f t="shared" si="13"/>
        <v/>
      </c>
      <c r="AX18" s="59"/>
      <c r="AY18" s="59"/>
      <c r="AZ18" s="8">
        <f t="shared" si="14"/>
        <v>2</v>
      </c>
      <c r="BA18" s="6">
        <f t="shared" si="15"/>
        <v>28</v>
      </c>
      <c r="BB18" s="9">
        <f t="shared" si="16"/>
        <v>2</v>
      </c>
      <c r="BC18" s="6">
        <f t="shared" si="17"/>
        <v>28</v>
      </c>
      <c r="BD18" s="9">
        <f t="shared" si="18"/>
        <v>4</v>
      </c>
      <c r="BE18" s="10">
        <f t="shared" si="19"/>
        <v>4</v>
      </c>
      <c r="BF18" s="279" t="s">
        <v>314</v>
      </c>
      <c r="BG18" s="381" t="s">
        <v>669</v>
      </c>
    </row>
    <row r="19" spans="1:59" ht="15.75" customHeight="1">
      <c r="A19" s="272" t="s">
        <v>260</v>
      </c>
      <c r="B19" s="269" t="s">
        <v>34</v>
      </c>
      <c r="C19" s="270" t="s">
        <v>261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62"/>
        <v/>
      </c>
      <c r="AD19" s="59"/>
      <c r="AE19" s="6" t="str">
        <f t="shared" si="63"/>
        <v/>
      </c>
      <c r="AF19" s="59"/>
      <c r="AG19" s="62"/>
      <c r="AH19" s="60">
        <v>2</v>
      </c>
      <c r="AI19" s="6">
        <f t="shared" si="8"/>
        <v>28</v>
      </c>
      <c r="AJ19" s="59"/>
      <c r="AK19" s="6" t="str">
        <f t="shared" si="9"/>
        <v/>
      </c>
      <c r="AL19" s="113">
        <v>2</v>
      </c>
      <c r="AM19" s="275" t="s">
        <v>104</v>
      </c>
      <c r="AN19" s="60"/>
      <c r="AO19" s="6" t="str">
        <f t="shared" si="10"/>
        <v/>
      </c>
      <c r="AP19" s="61"/>
      <c r="AQ19" s="6" t="str">
        <f t="shared" si="11"/>
        <v/>
      </c>
      <c r="AR19" s="61"/>
      <c r="AS19" s="64"/>
      <c r="AT19" s="59"/>
      <c r="AU19" s="6" t="str">
        <f t="shared" si="12"/>
        <v/>
      </c>
      <c r="AV19" s="59"/>
      <c r="AW19" s="6" t="str">
        <f t="shared" si="13"/>
        <v/>
      </c>
      <c r="AX19" s="59"/>
      <c r="AY19" s="59"/>
      <c r="AZ19" s="8">
        <f t="shared" si="14"/>
        <v>2</v>
      </c>
      <c r="BA19" s="6">
        <f t="shared" si="15"/>
        <v>28</v>
      </c>
      <c r="BB19" s="9" t="str">
        <f t="shared" si="16"/>
        <v/>
      </c>
      <c r="BC19" s="6" t="str">
        <f t="shared" si="17"/>
        <v/>
      </c>
      <c r="BD19" s="9">
        <f t="shared" si="18"/>
        <v>2</v>
      </c>
      <c r="BE19" s="10">
        <f t="shared" si="19"/>
        <v>2</v>
      </c>
      <c r="BF19" s="279" t="s">
        <v>314</v>
      </c>
      <c r="BG19" s="381" t="s">
        <v>640</v>
      </c>
    </row>
    <row r="20" spans="1:59" ht="15.75" customHeight="1">
      <c r="A20" s="272" t="s">
        <v>262</v>
      </c>
      <c r="B20" s="269" t="s">
        <v>34</v>
      </c>
      <c r="C20" s="270" t="s">
        <v>263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62"/>
        <v/>
      </c>
      <c r="AD20" s="59"/>
      <c r="AE20" s="6" t="str">
        <f t="shared" si="63"/>
        <v/>
      </c>
      <c r="AF20" s="59"/>
      <c r="AG20" s="62"/>
      <c r="AH20" s="60">
        <v>2</v>
      </c>
      <c r="AI20" s="6">
        <f t="shared" si="8"/>
        <v>28</v>
      </c>
      <c r="AJ20" s="59">
        <v>5</v>
      </c>
      <c r="AK20" s="6">
        <f t="shared" si="9"/>
        <v>70</v>
      </c>
      <c r="AL20" s="113">
        <v>6</v>
      </c>
      <c r="AM20" s="275" t="s">
        <v>75</v>
      </c>
      <c r="AN20" s="60"/>
      <c r="AO20" s="6" t="str">
        <f t="shared" si="10"/>
        <v/>
      </c>
      <c r="AP20" s="61"/>
      <c r="AQ20" s="6" t="str">
        <f t="shared" si="11"/>
        <v/>
      </c>
      <c r="AR20" s="61"/>
      <c r="AS20" s="64"/>
      <c r="AT20" s="59"/>
      <c r="AU20" s="6" t="str">
        <f t="shared" si="12"/>
        <v/>
      </c>
      <c r="AV20" s="59"/>
      <c r="AW20" s="6" t="str">
        <f t="shared" si="13"/>
        <v/>
      </c>
      <c r="AX20" s="59"/>
      <c r="AY20" s="59"/>
      <c r="AZ20" s="8">
        <f t="shared" si="14"/>
        <v>2</v>
      </c>
      <c r="BA20" s="6">
        <f t="shared" si="15"/>
        <v>28</v>
      </c>
      <c r="BB20" s="9">
        <f t="shared" si="16"/>
        <v>5</v>
      </c>
      <c r="BC20" s="6">
        <f t="shared" si="17"/>
        <v>70</v>
      </c>
      <c r="BD20" s="9">
        <f t="shared" si="18"/>
        <v>6</v>
      </c>
      <c r="BE20" s="10">
        <f t="shared" si="19"/>
        <v>7</v>
      </c>
      <c r="BF20" s="279" t="s">
        <v>314</v>
      </c>
      <c r="BG20" s="381" t="s">
        <v>640</v>
      </c>
    </row>
    <row r="21" spans="1:59" ht="15.75" customHeight="1">
      <c r="A21" s="272" t="s">
        <v>264</v>
      </c>
      <c r="B21" s="269" t="s">
        <v>34</v>
      </c>
      <c r="C21" s="274" t="s">
        <v>265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62"/>
        <v/>
      </c>
      <c r="AD21" s="59"/>
      <c r="AE21" s="6" t="str">
        <f t="shared" si="63"/>
        <v/>
      </c>
      <c r="AF21" s="59"/>
      <c r="AG21" s="62"/>
      <c r="AH21" s="60">
        <v>2</v>
      </c>
      <c r="AI21" s="6">
        <f t="shared" si="8"/>
        <v>28</v>
      </c>
      <c r="AJ21" s="59">
        <v>2</v>
      </c>
      <c r="AK21" s="6">
        <f t="shared" si="9"/>
        <v>28</v>
      </c>
      <c r="AL21" s="113">
        <v>4</v>
      </c>
      <c r="AM21" s="275" t="s">
        <v>557</v>
      </c>
      <c r="AN21" s="60"/>
      <c r="AO21" s="6" t="str">
        <f t="shared" si="10"/>
        <v/>
      </c>
      <c r="AP21" s="61"/>
      <c r="AQ21" s="6" t="str">
        <f t="shared" si="11"/>
        <v/>
      </c>
      <c r="AR21" s="61"/>
      <c r="AS21" s="64"/>
      <c r="AT21" s="59"/>
      <c r="AU21" s="6" t="str">
        <f t="shared" si="12"/>
        <v/>
      </c>
      <c r="AV21" s="59"/>
      <c r="AW21" s="6" t="str">
        <f t="shared" si="13"/>
        <v/>
      </c>
      <c r="AX21" s="59"/>
      <c r="AY21" s="59"/>
      <c r="AZ21" s="8">
        <f t="shared" si="14"/>
        <v>2</v>
      </c>
      <c r="BA21" s="6">
        <f t="shared" si="15"/>
        <v>28</v>
      </c>
      <c r="BB21" s="9">
        <f t="shared" si="16"/>
        <v>2</v>
      </c>
      <c r="BC21" s="6">
        <f t="shared" si="17"/>
        <v>28</v>
      </c>
      <c r="BD21" s="9">
        <f t="shared" si="18"/>
        <v>4</v>
      </c>
      <c r="BE21" s="10">
        <f t="shared" si="19"/>
        <v>4</v>
      </c>
      <c r="BF21" s="279" t="s">
        <v>314</v>
      </c>
      <c r="BG21" s="381" t="s">
        <v>669</v>
      </c>
    </row>
    <row r="22" spans="1:59" ht="15.75" customHeight="1">
      <c r="A22" s="272" t="s">
        <v>266</v>
      </c>
      <c r="B22" s="269" t="s">
        <v>34</v>
      </c>
      <c r="C22" s="270" t="s">
        <v>267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62"/>
        <v/>
      </c>
      <c r="AD22" s="59"/>
      <c r="AE22" s="6" t="str">
        <f t="shared" si="63"/>
        <v/>
      </c>
      <c r="AF22" s="59"/>
      <c r="AG22" s="62"/>
      <c r="AH22" s="60"/>
      <c r="AI22" s="6" t="str">
        <f t="shared" si="8"/>
        <v/>
      </c>
      <c r="AJ22" s="59"/>
      <c r="AK22" s="6" t="str">
        <f t="shared" si="9"/>
        <v/>
      </c>
      <c r="AL22" s="59"/>
      <c r="AM22" s="63"/>
      <c r="AN22" s="60">
        <v>2</v>
      </c>
      <c r="AO22" s="6">
        <f t="shared" si="10"/>
        <v>28</v>
      </c>
      <c r="AP22" s="61">
        <v>1</v>
      </c>
      <c r="AQ22" s="6">
        <f t="shared" si="11"/>
        <v>14</v>
      </c>
      <c r="AR22" s="276">
        <v>3</v>
      </c>
      <c r="AS22" s="385" t="s">
        <v>557</v>
      </c>
      <c r="AT22" s="59"/>
      <c r="AU22" s="6" t="str">
        <f t="shared" si="12"/>
        <v/>
      </c>
      <c r="AV22" s="59"/>
      <c r="AW22" s="6" t="str">
        <f t="shared" si="13"/>
        <v/>
      </c>
      <c r="AX22" s="59"/>
      <c r="AY22" s="59"/>
      <c r="AZ22" s="8">
        <f t="shared" si="14"/>
        <v>2</v>
      </c>
      <c r="BA22" s="6">
        <f t="shared" si="15"/>
        <v>28</v>
      </c>
      <c r="BB22" s="9">
        <f t="shared" si="16"/>
        <v>1</v>
      </c>
      <c r="BC22" s="6">
        <f t="shared" si="17"/>
        <v>14</v>
      </c>
      <c r="BD22" s="9">
        <f t="shared" si="18"/>
        <v>3</v>
      </c>
      <c r="BE22" s="10">
        <f t="shared" si="19"/>
        <v>3</v>
      </c>
      <c r="BF22" s="279" t="s">
        <v>314</v>
      </c>
      <c r="BG22" s="381" t="s">
        <v>669</v>
      </c>
    </row>
    <row r="23" spans="1:59" ht="15.75" customHeight="1">
      <c r="A23" s="272" t="s">
        <v>268</v>
      </c>
      <c r="B23" s="269" t="s">
        <v>34</v>
      </c>
      <c r="C23" s="274" t="s">
        <v>269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62"/>
        <v/>
      </c>
      <c r="AD23" s="59"/>
      <c r="AE23" s="6" t="str">
        <f t="shared" si="63"/>
        <v/>
      </c>
      <c r="AF23" s="59"/>
      <c r="AG23" s="62"/>
      <c r="AH23" s="60"/>
      <c r="AI23" s="6" t="str">
        <f t="shared" si="8"/>
        <v/>
      </c>
      <c r="AJ23" s="59"/>
      <c r="AK23" s="6" t="str">
        <f t="shared" si="9"/>
        <v/>
      </c>
      <c r="AL23" s="59"/>
      <c r="AM23" s="63"/>
      <c r="AN23" s="60">
        <v>3</v>
      </c>
      <c r="AO23" s="6">
        <f t="shared" si="10"/>
        <v>42</v>
      </c>
      <c r="AP23" s="61">
        <v>2</v>
      </c>
      <c r="AQ23" s="6">
        <f t="shared" si="11"/>
        <v>28</v>
      </c>
      <c r="AR23" s="276">
        <v>5</v>
      </c>
      <c r="AS23" s="275" t="s">
        <v>557</v>
      </c>
      <c r="AT23" s="59"/>
      <c r="AU23" s="6" t="str">
        <f t="shared" si="12"/>
        <v/>
      </c>
      <c r="AV23" s="59"/>
      <c r="AW23" s="6" t="str">
        <f t="shared" si="13"/>
        <v/>
      </c>
      <c r="AX23" s="59"/>
      <c r="AY23" s="59"/>
      <c r="AZ23" s="8">
        <f t="shared" si="14"/>
        <v>3</v>
      </c>
      <c r="BA23" s="6">
        <f t="shared" si="15"/>
        <v>42</v>
      </c>
      <c r="BB23" s="9">
        <f t="shared" si="16"/>
        <v>2</v>
      </c>
      <c r="BC23" s="6">
        <f t="shared" si="17"/>
        <v>28</v>
      </c>
      <c r="BD23" s="9">
        <f t="shared" si="18"/>
        <v>5</v>
      </c>
      <c r="BE23" s="10">
        <f t="shared" si="19"/>
        <v>5</v>
      </c>
      <c r="BF23" s="279" t="s">
        <v>314</v>
      </c>
      <c r="BG23" s="386" t="s">
        <v>668</v>
      </c>
    </row>
    <row r="24" spans="1:59" ht="15.75" customHeight="1">
      <c r="A24" s="272" t="s">
        <v>270</v>
      </c>
      <c r="B24" s="269" t="s">
        <v>34</v>
      </c>
      <c r="C24" s="270" t="s">
        <v>271</v>
      </c>
      <c r="D24" s="113"/>
      <c r="E24" s="6" t="str">
        <f t="shared" si="0"/>
        <v/>
      </c>
      <c r="F24" s="113"/>
      <c r="G24" s="6" t="str">
        <f t="shared" si="1"/>
        <v/>
      </c>
      <c r="H24" s="113"/>
      <c r="I24" s="114"/>
      <c r="J24" s="60"/>
      <c r="K24" s="6" t="str">
        <f t="shared" si="2"/>
        <v/>
      </c>
      <c r="L24" s="59"/>
      <c r="M24" s="6" t="str">
        <f t="shared" si="3"/>
        <v/>
      </c>
      <c r="N24" s="59"/>
      <c r="O24" s="63"/>
      <c r="P24" s="59"/>
      <c r="Q24" s="6" t="str">
        <f t="shared" si="4"/>
        <v/>
      </c>
      <c r="R24" s="59"/>
      <c r="S24" s="6" t="str">
        <f t="shared" si="5"/>
        <v/>
      </c>
      <c r="T24" s="59"/>
      <c r="U24" s="62"/>
      <c r="V24" s="60"/>
      <c r="W24" s="6" t="str">
        <f t="shared" si="6"/>
        <v/>
      </c>
      <c r="X24" s="59"/>
      <c r="Y24" s="6" t="str">
        <f t="shared" si="7"/>
        <v/>
      </c>
      <c r="Z24" s="59"/>
      <c r="AA24" s="63"/>
      <c r="AB24" s="59"/>
      <c r="AC24" s="6" t="str">
        <f t="shared" si="62"/>
        <v/>
      </c>
      <c r="AD24" s="59"/>
      <c r="AE24" s="6" t="str">
        <f t="shared" si="63"/>
        <v/>
      </c>
      <c r="AF24" s="59"/>
      <c r="AG24" s="62"/>
      <c r="AH24" s="60"/>
      <c r="AI24" s="6" t="str">
        <f t="shared" si="8"/>
        <v/>
      </c>
      <c r="AJ24" s="59"/>
      <c r="AK24" s="6" t="str">
        <f t="shared" si="9"/>
        <v/>
      </c>
      <c r="AL24" s="59"/>
      <c r="AM24" s="63"/>
      <c r="AN24" s="60">
        <v>2</v>
      </c>
      <c r="AO24" s="6">
        <f t="shared" si="10"/>
        <v>28</v>
      </c>
      <c r="AP24" s="61">
        <v>4</v>
      </c>
      <c r="AQ24" s="6">
        <f t="shared" si="11"/>
        <v>56</v>
      </c>
      <c r="AR24" s="276">
        <v>6</v>
      </c>
      <c r="AS24" s="277" t="s">
        <v>75</v>
      </c>
      <c r="AT24" s="59"/>
      <c r="AU24" s="6" t="str">
        <f t="shared" si="12"/>
        <v/>
      </c>
      <c r="AV24" s="59"/>
      <c r="AW24" s="6" t="str">
        <f t="shared" si="13"/>
        <v/>
      </c>
      <c r="AX24" s="59"/>
      <c r="AY24" s="59"/>
      <c r="AZ24" s="8">
        <f t="shared" si="14"/>
        <v>2</v>
      </c>
      <c r="BA24" s="6">
        <f t="shared" si="15"/>
        <v>28</v>
      </c>
      <c r="BB24" s="9">
        <f t="shared" si="16"/>
        <v>4</v>
      </c>
      <c r="BC24" s="6">
        <f t="shared" si="17"/>
        <v>56</v>
      </c>
      <c r="BD24" s="9">
        <f t="shared" si="18"/>
        <v>6</v>
      </c>
      <c r="BE24" s="10">
        <f t="shared" si="19"/>
        <v>6</v>
      </c>
      <c r="BF24" s="279" t="s">
        <v>314</v>
      </c>
      <c r="BG24" s="381" t="s">
        <v>668</v>
      </c>
    </row>
    <row r="25" spans="1:59" ht="16.5">
      <c r="A25" s="271" t="s">
        <v>272</v>
      </c>
      <c r="B25" s="269" t="s">
        <v>34</v>
      </c>
      <c r="C25" s="274" t="s">
        <v>273</v>
      </c>
      <c r="D25" s="113"/>
      <c r="E25" s="6" t="str">
        <f t="shared" si="0"/>
        <v/>
      </c>
      <c r="F25" s="113"/>
      <c r="G25" s="6" t="str">
        <f t="shared" si="1"/>
        <v/>
      </c>
      <c r="H25" s="113"/>
      <c r="I25" s="114"/>
      <c r="J25" s="60"/>
      <c r="K25" s="6" t="str">
        <f t="shared" si="2"/>
        <v/>
      </c>
      <c r="L25" s="59"/>
      <c r="M25" s="6" t="str">
        <f t="shared" si="3"/>
        <v/>
      </c>
      <c r="N25" s="59"/>
      <c r="O25" s="63"/>
      <c r="P25" s="59"/>
      <c r="Q25" s="6" t="str">
        <f t="shared" si="4"/>
        <v/>
      </c>
      <c r="R25" s="59"/>
      <c r="S25" s="6" t="str">
        <f t="shared" si="5"/>
        <v/>
      </c>
      <c r="T25" s="59"/>
      <c r="U25" s="62"/>
      <c r="V25" s="60"/>
      <c r="W25" s="6" t="str">
        <f t="shared" si="6"/>
        <v/>
      </c>
      <c r="X25" s="59"/>
      <c r="Y25" s="6" t="str">
        <f t="shared" si="7"/>
        <v/>
      </c>
      <c r="Z25" s="59"/>
      <c r="AA25" s="63"/>
      <c r="AB25" s="59"/>
      <c r="AC25" s="6" t="str">
        <f t="shared" si="62"/>
        <v/>
      </c>
      <c r="AD25" s="59"/>
      <c r="AE25" s="6" t="str">
        <f t="shared" si="63"/>
        <v/>
      </c>
      <c r="AF25" s="59"/>
      <c r="AG25" s="62"/>
      <c r="AH25" s="60"/>
      <c r="AI25" s="6" t="str">
        <f t="shared" si="8"/>
        <v/>
      </c>
      <c r="AJ25" s="59"/>
      <c r="AK25" s="6" t="str">
        <f t="shared" si="9"/>
        <v/>
      </c>
      <c r="AL25" s="59"/>
      <c r="AM25" s="63"/>
      <c r="AN25" s="60"/>
      <c r="AO25" s="6" t="str">
        <f t="shared" si="10"/>
        <v/>
      </c>
      <c r="AP25" s="61"/>
      <c r="AQ25" s="6" t="str">
        <f t="shared" si="11"/>
        <v/>
      </c>
      <c r="AR25" s="61"/>
      <c r="AS25" s="64"/>
      <c r="AT25" s="59">
        <v>2</v>
      </c>
      <c r="AU25" s="6">
        <f t="shared" si="12"/>
        <v>28</v>
      </c>
      <c r="AV25" s="59">
        <v>4</v>
      </c>
      <c r="AW25" s="6">
        <f t="shared" si="13"/>
        <v>56</v>
      </c>
      <c r="AX25" s="113">
        <v>7</v>
      </c>
      <c r="AY25" s="275" t="s">
        <v>557</v>
      </c>
      <c r="AZ25" s="191">
        <f t="shared" si="14"/>
        <v>2</v>
      </c>
      <c r="BA25" s="6">
        <f t="shared" si="15"/>
        <v>28</v>
      </c>
      <c r="BB25" s="192">
        <f t="shared" si="16"/>
        <v>4</v>
      </c>
      <c r="BC25" s="6">
        <f t="shared" si="17"/>
        <v>56</v>
      </c>
      <c r="BD25" s="192">
        <f t="shared" si="18"/>
        <v>7</v>
      </c>
      <c r="BE25" s="10">
        <f t="shared" si="19"/>
        <v>6</v>
      </c>
      <c r="BF25" s="279" t="s">
        <v>314</v>
      </c>
      <c r="BG25" s="381" t="s">
        <v>668</v>
      </c>
    </row>
    <row r="26" spans="1:59" ht="15.75" customHeight="1">
      <c r="A26" s="271" t="s">
        <v>274</v>
      </c>
      <c r="B26" s="269" t="s">
        <v>34</v>
      </c>
      <c r="C26" s="353" t="s">
        <v>275</v>
      </c>
      <c r="D26" s="113"/>
      <c r="E26" s="6" t="str">
        <f t="shared" si="0"/>
        <v/>
      </c>
      <c r="F26" s="113"/>
      <c r="G26" s="6" t="str">
        <f t="shared" si="1"/>
        <v/>
      </c>
      <c r="H26" s="113"/>
      <c r="I26" s="114"/>
      <c r="J26" s="60"/>
      <c r="K26" s="6" t="str">
        <f t="shared" si="2"/>
        <v/>
      </c>
      <c r="L26" s="59"/>
      <c r="M26" s="6" t="str">
        <f t="shared" si="3"/>
        <v/>
      </c>
      <c r="N26" s="59"/>
      <c r="O26" s="63"/>
      <c r="P26" s="59"/>
      <c r="Q26" s="6" t="str">
        <f t="shared" si="4"/>
        <v/>
      </c>
      <c r="R26" s="59"/>
      <c r="S26" s="6" t="str">
        <f t="shared" si="5"/>
        <v/>
      </c>
      <c r="T26" s="59"/>
      <c r="U26" s="62"/>
      <c r="V26" s="60"/>
      <c r="W26" s="6" t="str">
        <f t="shared" si="6"/>
        <v/>
      </c>
      <c r="X26" s="59"/>
      <c r="Y26" s="6" t="str">
        <f t="shared" si="7"/>
        <v/>
      </c>
      <c r="Z26" s="59"/>
      <c r="AA26" s="63"/>
      <c r="AB26" s="59"/>
      <c r="AC26" s="6" t="str">
        <f t="shared" si="62"/>
        <v/>
      </c>
      <c r="AD26" s="59"/>
      <c r="AE26" s="6" t="str">
        <f t="shared" si="63"/>
        <v/>
      </c>
      <c r="AF26" s="59"/>
      <c r="AG26" s="62"/>
      <c r="AH26" s="60"/>
      <c r="AI26" s="6" t="str">
        <f t="shared" si="8"/>
        <v/>
      </c>
      <c r="AJ26" s="59"/>
      <c r="AK26" s="6" t="str">
        <f t="shared" si="9"/>
        <v/>
      </c>
      <c r="AL26" s="59"/>
      <c r="AM26" s="63"/>
      <c r="AN26" s="60"/>
      <c r="AO26" s="6" t="str">
        <f t="shared" si="10"/>
        <v/>
      </c>
      <c r="AP26" s="61"/>
      <c r="AQ26" s="6" t="str">
        <f t="shared" si="11"/>
        <v/>
      </c>
      <c r="AR26" s="61"/>
      <c r="AS26" s="64"/>
      <c r="AT26" s="59">
        <v>3</v>
      </c>
      <c r="AU26" s="6">
        <f t="shared" si="12"/>
        <v>42</v>
      </c>
      <c r="AV26" s="59">
        <v>4</v>
      </c>
      <c r="AW26" s="6">
        <f t="shared" si="13"/>
        <v>56</v>
      </c>
      <c r="AX26" s="113">
        <v>8</v>
      </c>
      <c r="AY26" s="275" t="s">
        <v>557</v>
      </c>
      <c r="AZ26" s="8">
        <f t="shared" si="14"/>
        <v>3</v>
      </c>
      <c r="BA26" s="6">
        <f t="shared" si="15"/>
        <v>42</v>
      </c>
      <c r="BB26" s="9">
        <f t="shared" si="16"/>
        <v>4</v>
      </c>
      <c r="BC26" s="6">
        <f t="shared" si="17"/>
        <v>56</v>
      </c>
      <c r="BD26" s="9">
        <f t="shared" si="18"/>
        <v>8</v>
      </c>
      <c r="BE26" s="10">
        <f t="shared" si="19"/>
        <v>7</v>
      </c>
      <c r="BF26" s="279" t="s">
        <v>314</v>
      </c>
      <c r="BG26" s="387" t="s">
        <v>668</v>
      </c>
    </row>
    <row r="27" spans="1:59" ht="15.75" customHeight="1">
      <c r="A27" s="271"/>
      <c r="B27" s="269" t="s">
        <v>276</v>
      </c>
      <c r="C27" s="274"/>
      <c r="D27" s="113"/>
      <c r="E27" s="6" t="str">
        <f t="shared" si="0"/>
        <v/>
      </c>
      <c r="F27" s="113"/>
      <c r="G27" s="6" t="str">
        <f t="shared" si="1"/>
        <v/>
      </c>
      <c r="H27" s="113"/>
      <c r="I27" s="114"/>
      <c r="J27" s="60"/>
      <c r="K27" s="6" t="str">
        <f t="shared" si="2"/>
        <v/>
      </c>
      <c r="L27" s="59"/>
      <c r="M27" s="6" t="str">
        <f t="shared" si="3"/>
        <v/>
      </c>
      <c r="N27" s="59"/>
      <c r="O27" s="63"/>
      <c r="P27" s="59"/>
      <c r="Q27" s="6" t="str">
        <f t="shared" si="4"/>
        <v/>
      </c>
      <c r="R27" s="59"/>
      <c r="S27" s="6" t="str">
        <f t="shared" si="5"/>
        <v/>
      </c>
      <c r="T27" s="59"/>
      <c r="U27" s="62"/>
      <c r="V27" s="60"/>
      <c r="W27" s="6" t="str">
        <f t="shared" si="6"/>
        <v/>
      </c>
      <c r="X27" s="59"/>
      <c r="Y27" s="6" t="str">
        <f t="shared" si="7"/>
        <v/>
      </c>
      <c r="Z27" s="59"/>
      <c r="AA27" s="63"/>
      <c r="AB27" s="59"/>
      <c r="AC27" s="6" t="str">
        <f t="shared" si="62"/>
        <v/>
      </c>
      <c r="AD27" s="59"/>
      <c r="AE27" s="6" t="str">
        <f t="shared" si="63"/>
        <v/>
      </c>
      <c r="AF27" s="59"/>
      <c r="AG27" s="62"/>
      <c r="AH27" s="60"/>
      <c r="AI27" s="6" t="str">
        <f t="shared" si="8"/>
        <v/>
      </c>
      <c r="AJ27" s="59"/>
      <c r="AK27" s="6" t="str">
        <f t="shared" si="9"/>
        <v/>
      </c>
      <c r="AL27" s="59"/>
      <c r="AM27" s="63"/>
      <c r="AN27" s="60"/>
      <c r="AO27" s="6" t="str">
        <f t="shared" si="10"/>
        <v/>
      </c>
      <c r="AP27" s="61"/>
      <c r="AQ27" s="6" t="str">
        <f t="shared" si="11"/>
        <v/>
      </c>
      <c r="AR27" s="61"/>
      <c r="AS27" s="64"/>
      <c r="AT27" s="59"/>
      <c r="AU27" s="6" t="str">
        <f t="shared" si="12"/>
        <v/>
      </c>
      <c r="AV27" s="59"/>
      <c r="AW27" s="6" t="str">
        <f t="shared" si="13"/>
        <v/>
      </c>
      <c r="AX27" s="59"/>
      <c r="AY27" s="59"/>
      <c r="AZ27" s="8" t="str">
        <f t="shared" si="14"/>
        <v/>
      </c>
      <c r="BA27" s="6" t="str">
        <f t="shared" si="15"/>
        <v/>
      </c>
      <c r="BB27" s="9" t="str">
        <f t="shared" si="16"/>
        <v/>
      </c>
      <c r="BC27" s="6" t="str">
        <f t="shared" si="17"/>
        <v/>
      </c>
      <c r="BD27" s="9" t="str">
        <f t="shared" si="18"/>
        <v/>
      </c>
      <c r="BE27" s="10" t="str">
        <f t="shared" si="19"/>
        <v/>
      </c>
      <c r="BF27" s="279"/>
      <c r="BG27" s="216"/>
    </row>
    <row r="28" spans="1:59" ht="15.75" customHeight="1">
      <c r="A28" s="271"/>
      <c r="B28" s="269" t="s">
        <v>276</v>
      </c>
      <c r="C28" s="274"/>
      <c r="D28" s="113"/>
      <c r="E28" s="6" t="str">
        <f t="shared" si="0"/>
        <v/>
      </c>
      <c r="F28" s="113"/>
      <c r="G28" s="6" t="str">
        <f t="shared" si="1"/>
        <v/>
      </c>
      <c r="H28" s="113"/>
      <c r="I28" s="114"/>
      <c r="J28" s="60"/>
      <c r="K28" s="6" t="str">
        <f t="shared" si="2"/>
        <v/>
      </c>
      <c r="L28" s="59"/>
      <c r="M28" s="6" t="str">
        <f t="shared" si="3"/>
        <v/>
      </c>
      <c r="N28" s="59"/>
      <c r="O28" s="63"/>
      <c r="P28" s="59"/>
      <c r="Q28" s="6" t="str">
        <f t="shared" si="4"/>
        <v/>
      </c>
      <c r="R28" s="59"/>
      <c r="S28" s="6" t="str">
        <f t="shared" si="5"/>
        <v/>
      </c>
      <c r="T28" s="59"/>
      <c r="U28" s="62"/>
      <c r="V28" s="60"/>
      <c r="W28" s="6" t="str">
        <f t="shared" si="6"/>
        <v/>
      </c>
      <c r="X28" s="59"/>
      <c r="Y28" s="6" t="str">
        <f t="shared" si="7"/>
        <v/>
      </c>
      <c r="Z28" s="59"/>
      <c r="AA28" s="63"/>
      <c r="AB28" s="59"/>
      <c r="AC28" s="6" t="str">
        <f t="shared" si="62"/>
        <v/>
      </c>
      <c r="AD28" s="59"/>
      <c r="AE28" s="6" t="str">
        <f t="shared" si="63"/>
        <v/>
      </c>
      <c r="AF28" s="59"/>
      <c r="AG28" s="62"/>
      <c r="AH28" s="60"/>
      <c r="AI28" s="6" t="str">
        <f t="shared" si="8"/>
        <v/>
      </c>
      <c r="AJ28" s="59"/>
      <c r="AK28" s="6" t="str">
        <f t="shared" si="9"/>
        <v/>
      </c>
      <c r="AL28" s="59"/>
      <c r="AM28" s="63"/>
      <c r="AN28" s="60"/>
      <c r="AO28" s="6" t="str">
        <f t="shared" si="10"/>
        <v/>
      </c>
      <c r="AP28" s="61"/>
      <c r="AQ28" s="6" t="str">
        <f t="shared" si="11"/>
        <v/>
      </c>
      <c r="AR28" s="61"/>
      <c r="AS28" s="64"/>
      <c r="AT28" s="59"/>
      <c r="AU28" s="6" t="str">
        <f t="shared" si="12"/>
        <v/>
      </c>
      <c r="AV28" s="59"/>
      <c r="AW28" s="6" t="str">
        <f t="shared" si="13"/>
        <v/>
      </c>
      <c r="AX28" s="59"/>
      <c r="AY28" s="59"/>
      <c r="AZ28" s="8" t="str">
        <f t="shared" si="14"/>
        <v/>
      </c>
      <c r="BA28" s="6" t="str">
        <f t="shared" si="15"/>
        <v/>
      </c>
      <c r="BB28" s="9" t="str">
        <f t="shared" si="16"/>
        <v/>
      </c>
      <c r="BC28" s="6" t="str">
        <f t="shared" si="17"/>
        <v/>
      </c>
      <c r="BD28" s="9" t="str">
        <f t="shared" si="18"/>
        <v/>
      </c>
      <c r="BE28" s="10" t="str">
        <f t="shared" si="19"/>
        <v/>
      </c>
      <c r="BF28" s="279"/>
      <c r="BG28" s="216"/>
    </row>
    <row r="29" spans="1:59" ht="15.75" customHeight="1">
      <c r="A29" s="271" t="s">
        <v>277</v>
      </c>
      <c r="B29" s="269" t="s">
        <v>34</v>
      </c>
      <c r="C29" s="356" t="s">
        <v>134</v>
      </c>
      <c r="D29" s="113"/>
      <c r="E29" s="6" t="str">
        <f t="shared" si="0"/>
        <v/>
      </c>
      <c r="F29" s="113"/>
      <c r="G29" s="6" t="str">
        <f t="shared" si="1"/>
        <v/>
      </c>
      <c r="H29" s="113"/>
      <c r="I29" s="114"/>
      <c r="J29" s="60"/>
      <c r="K29" s="6" t="str">
        <f t="shared" si="2"/>
        <v/>
      </c>
      <c r="L29" s="59"/>
      <c r="M29" s="6" t="str">
        <f t="shared" si="3"/>
        <v/>
      </c>
      <c r="N29" s="59"/>
      <c r="O29" s="63"/>
      <c r="P29" s="59"/>
      <c r="Q29" s="6" t="str">
        <f t="shared" si="4"/>
        <v/>
      </c>
      <c r="R29" s="59"/>
      <c r="S29" s="6" t="str">
        <f t="shared" si="5"/>
        <v/>
      </c>
      <c r="T29" s="59"/>
      <c r="U29" s="62"/>
      <c r="V29" s="60"/>
      <c r="W29" s="6" t="str">
        <f t="shared" si="6"/>
        <v/>
      </c>
      <c r="X29" s="59"/>
      <c r="Y29" s="6" t="str">
        <f t="shared" si="7"/>
        <v/>
      </c>
      <c r="Z29" s="59"/>
      <c r="AA29" s="63"/>
      <c r="AB29" s="59"/>
      <c r="AC29" s="6" t="str">
        <f t="shared" si="62"/>
        <v/>
      </c>
      <c r="AD29" s="59"/>
      <c r="AE29" s="6" t="str">
        <f t="shared" si="63"/>
        <v/>
      </c>
      <c r="AF29" s="59"/>
      <c r="AG29" s="62"/>
      <c r="AH29" s="60"/>
      <c r="AI29" s="6" t="str">
        <f t="shared" si="8"/>
        <v/>
      </c>
      <c r="AJ29" s="59">
        <v>6</v>
      </c>
      <c r="AK29" s="6">
        <f>IF(AJ29*15=0,"",AJ29*15)</f>
        <v>90</v>
      </c>
      <c r="AL29" s="113">
        <v>6</v>
      </c>
      <c r="AM29" s="63" t="s">
        <v>75</v>
      </c>
      <c r="AN29" s="60"/>
      <c r="AO29" s="6" t="str">
        <f t="shared" si="10"/>
        <v/>
      </c>
      <c r="AP29" s="61"/>
      <c r="AQ29" s="6" t="str">
        <f t="shared" si="11"/>
        <v/>
      </c>
      <c r="AR29" s="61"/>
      <c r="AS29" s="64"/>
      <c r="AT29" s="59"/>
      <c r="AU29" s="6" t="str">
        <f t="shared" si="12"/>
        <v/>
      </c>
      <c r="AV29" s="59"/>
      <c r="AW29" s="6" t="str">
        <f t="shared" si="13"/>
        <v/>
      </c>
      <c r="AX29" s="59"/>
      <c r="AY29" s="59"/>
      <c r="AZ29" s="8" t="str">
        <f t="shared" si="14"/>
        <v/>
      </c>
      <c r="BA29" s="6" t="str">
        <f t="shared" si="15"/>
        <v/>
      </c>
      <c r="BB29" s="9">
        <f t="shared" si="16"/>
        <v>6</v>
      </c>
      <c r="BC29" s="6">
        <f t="shared" si="17"/>
        <v>84</v>
      </c>
      <c r="BD29" s="9">
        <f t="shared" si="18"/>
        <v>6</v>
      </c>
      <c r="BE29" s="10">
        <f t="shared" si="19"/>
        <v>6</v>
      </c>
      <c r="BF29" s="279" t="s">
        <v>314</v>
      </c>
      <c r="BG29" s="386" t="s">
        <v>668</v>
      </c>
    </row>
    <row r="30" spans="1:59" ht="15.75" customHeight="1">
      <c r="A30" s="271" t="s">
        <v>278</v>
      </c>
      <c r="B30" s="269" t="s">
        <v>34</v>
      </c>
      <c r="C30" s="357" t="s">
        <v>135</v>
      </c>
      <c r="D30" s="113"/>
      <c r="E30" s="6" t="str">
        <f t="shared" si="0"/>
        <v/>
      </c>
      <c r="F30" s="113"/>
      <c r="G30" s="6" t="str">
        <f t="shared" si="1"/>
        <v/>
      </c>
      <c r="H30" s="113"/>
      <c r="I30" s="114"/>
      <c r="J30" s="60"/>
      <c r="K30" s="6" t="str">
        <f t="shared" si="2"/>
        <v/>
      </c>
      <c r="L30" s="59"/>
      <c r="M30" s="6" t="str">
        <f t="shared" si="3"/>
        <v/>
      </c>
      <c r="N30" s="59"/>
      <c r="O30" s="63"/>
      <c r="P30" s="59"/>
      <c r="Q30" s="6" t="str">
        <f t="shared" si="4"/>
        <v/>
      </c>
      <c r="R30" s="59"/>
      <c r="S30" s="6" t="str">
        <f t="shared" si="5"/>
        <v/>
      </c>
      <c r="T30" s="59"/>
      <c r="U30" s="62"/>
      <c r="V30" s="60"/>
      <c r="W30" s="6" t="str">
        <f t="shared" si="6"/>
        <v/>
      </c>
      <c r="X30" s="59"/>
      <c r="Y30" s="6" t="str">
        <f t="shared" si="7"/>
        <v/>
      </c>
      <c r="Z30" s="59"/>
      <c r="AA30" s="63"/>
      <c r="AB30" s="59"/>
      <c r="AC30" s="6" t="str">
        <f t="shared" si="62"/>
        <v/>
      </c>
      <c r="AD30" s="59"/>
      <c r="AE30" s="6" t="str">
        <f t="shared" si="63"/>
        <v/>
      </c>
      <c r="AF30" s="59"/>
      <c r="AG30" s="62"/>
      <c r="AH30" s="60"/>
      <c r="AI30" s="6" t="str">
        <f t="shared" si="8"/>
        <v/>
      </c>
      <c r="AJ30" s="59"/>
      <c r="AK30" s="6" t="str">
        <f t="shared" si="9"/>
        <v/>
      </c>
      <c r="AL30" s="59"/>
      <c r="AM30" s="63"/>
      <c r="AN30" s="60"/>
      <c r="AO30" s="6" t="str">
        <f t="shared" si="10"/>
        <v/>
      </c>
      <c r="AP30" s="61">
        <v>6</v>
      </c>
      <c r="AQ30" s="6">
        <f>IF(AP30*15=0,"",AP30*15)</f>
        <v>90</v>
      </c>
      <c r="AR30" s="61">
        <v>6</v>
      </c>
      <c r="AS30" s="64" t="s">
        <v>75</v>
      </c>
      <c r="AT30" s="59"/>
      <c r="AU30" s="6" t="str">
        <f t="shared" si="12"/>
        <v/>
      </c>
      <c r="AV30" s="59"/>
      <c r="AW30" s="6" t="str">
        <f t="shared" si="13"/>
        <v/>
      </c>
      <c r="AX30" s="59"/>
      <c r="AY30" s="59"/>
      <c r="AZ30" s="8" t="str">
        <f t="shared" si="14"/>
        <v/>
      </c>
      <c r="BA30" s="6" t="str">
        <f t="shared" si="15"/>
        <v/>
      </c>
      <c r="BB30" s="9">
        <f t="shared" si="16"/>
        <v>6</v>
      </c>
      <c r="BC30" s="6">
        <f t="shared" si="17"/>
        <v>84</v>
      </c>
      <c r="BD30" s="9">
        <f t="shared" si="18"/>
        <v>6</v>
      </c>
      <c r="BE30" s="10">
        <f t="shared" si="19"/>
        <v>6</v>
      </c>
      <c r="BF30" s="279" t="s">
        <v>314</v>
      </c>
      <c r="BG30" s="381" t="s">
        <v>640</v>
      </c>
    </row>
    <row r="31" spans="1:59" s="2" customFormat="1" ht="15.75" customHeight="1">
      <c r="A31" s="271"/>
      <c r="B31" s="269" t="s">
        <v>19</v>
      </c>
      <c r="C31" s="252"/>
      <c r="D31" s="113"/>
      <c r="E31" s="6" t="str">
        <f t="shared" si="0"/>
        <v/>
      </c>
      <c r="F31" s="113"/>
      <c r="G31" s="6" t="str">
        <f t="shared" si="1"/>
        <v/>
      </c>
      <c r="H31" s="113"/>
      <c r="I31" s="114"/>
      <c r="J31" s="60"/>
      <c r="K31" s="6" t="str">
        <f t="shared" si="2"/>
        <v/>
      </c>
      <c r="L31" s="59"/>
      <c r="M31" s="6" t="str">
        <f t="shared" si="3"/>
        <v/>
      </c>
      <c r="N31" s="59"/>
      <c r="O31" s="63"/>
      <c r="P31" s="59"/>
      <c r="Q31" s="6" t="str">
        <f t="shared" si="4"/>
        <v/>
      </c>
      <c r="R31" s="59"/>
      <c r="S31" s="6" t="str">
        <f t="shared" si="5"/>
        <v/>
      </c>
      <c r="T31" s="59"/>
      <c r="U31" s="62"/>
      <c r="V31" s="60"/>
      <c r="W31" s="6" t="str">
        <f t="shared" si="6"/>
        <v/>
      </c>
      <c r="X31" s="59"/>
      <c r="Y31" s="6" t="str">
        <f t="shared" si="7"/>
        <v/>
      </c>
      <c r="Z31" s="59"/>
      <c r="AA31" s="63"/>
      <c r="AB31" s="59"/>
      <c r="AC31" s="6" t="str">
        <f t="shared" si="62"/>
        <v/>
      </c>
      <c r="AD31" s="59"/>
      <c r="AE31" s="6" t="str">
        <f t="shared" si="63"/>
        <v/>
      </c>
      <c r="AF31" s="59"/>
      <c r="AG31" s="62"/>
      <c r="AH31" s="60"/>
      <c r="AI31" s="6" t="str">
        <f t="shared" si="8"/>
        <v/>
      </c>
      <c r="AJ31" s="59"/>
      <c r="AK31" s="6" t="str">
        <f t="shared" si="9"/>
        <v/>
      </c>
      <c r="AL31" s="59"/>
      <c r="AM31" s="63"/>
      <c r="AN31" s="60"/>
      <c r="AO31" s="6" t="str">
        <f t="shared" si="10"/>
        <v/>
      </c>
      <c r="AP31" s="61"/>
      <c r="AQ31" s="6" t="str">
        <f t="shared" si="11"/>
        <v/>
      </c>
      <c r="AR31" s="61"/>
      <c r="AS31" s="64"/>
      <c r="AT31" s="59"/>
      <c r="AU31" s="6" t="str">
        <f t="shared" si="12"/>
        <v/>
      </c>
      <c r="AV31" s="59"/>
      <c r="AW31" s="6" t="str">
        <f t="shared" si="13"/>
        <v/>
      </c>
      <c r="AX31" s="59"/>
      <c r="AY31" s="59"/>
      <c r="AZ31" s="8" t="str">
        <f t="shared" si="14"/>
        <v/>
      </c>
      <c r="BA31" s="6" t="str">
        <f t="shared" si="15"/>
        <v/>
      </c>
      <c r="BB31" s="9" t="str">
        <f t="shared" si="16"/>
        <v/>
      </c>
      <c r="BC31" s="6" t="str">
        <f t="shared" si="17"/>
        <v/>
      </c>
      <c r="BD31" s="9" t="str">
        <f t="shared" si="18"/>
        <v/>
      </c>
      <c r="BE31" s="10" t="str">
        <f t="shared" si="19"/>
        <v/>
      </c>
      <c r="BF31" s="216"/>
      <c r="BG31" s="216"/>
    </row>
    <row r="32" spans="1:59" s="67" customFormat="1" ht="15.75" customHeight="1">
      <c r="A32" s="271"/>
      <c r="B32" s="269" t="s">
        <v>19</v>
      </c>
      <c r="C32" s="252"/>
      <c r="D32" s="113"/>
      <c r="E32" s="6" t="str">
        <f t="shared" si="0"/>
        <v/>
      </c>
      <c r="F32" s="113"/>
      <c r="G32" s="6" t="str">
        <f t="shared" si="1"/>
        <v/>
      </c>
      <c r="H32" s="113"/>
      <c r="I32" s="114"/>
      <c r="J32" s="60"/>
      <c r="K32" s="6" t="str">
        <f t="shared" si="2"/>
        <v/>
      </c>
      <c r="L32" s="59"/>
      <c r="M32" s="6" t="str">
        <f t="shared" si="3"/>
        <v/>
      </c>
      <c r="N32" s="59"/>
      <c r="O32" s="63"/>
      <c r="P32" s="59"/>
      <c r="Q32" s="6" t="str">
        <f t="shared" si="4"/>
        <v/>
      </c>
      <c r="R32" s="59"/>
      <c r="S32" s="6" t="str">
        <f t="shared" si="5"/>
        <v/>
      </c>
      <c r="T32" s="59"/>
      <c r="U32" s="62"/>
      <c r="V32" s="60"/>
      <c r="W32" s="6" t="str">
        <f t="shared" si="6"/>
        <v/>
      </c>
      <c r="X32" s="59"/>
      <c r="Y32" s="6" t="str">
        <f t="shared" si="7"/>
        <v/>
      </c>
      <c r="Z32" s="59"/>
      <c r="AA32" s="63"/>
      <c r="AB32" s="59"/>
      <c r="AC32" s="6" t="str">
        <f t="shared" si="62"/>
        <v/>
      </c>
      <c r="AD32" s="59"/>
      <c r="AE32" s="6" t="str">
        <f t="shared" si="63"/>
        <v/>
      </c>
      <c r="AF32" s="59"/>
      <c r="AG32" s="62"/>
      <c r="AH32" s="60"/>
      <c r="AI32" s="6" t="str">
        <f t="shared" si="8"/>
        <v/>
      </c>
      <c r="AJ32" s="59"/>
      <c r="AK32" s="6" t="str">
        <f t="shared" si="9"/>
        <v/>
      </c>
      <c r="AL32" s="59"/>
      <c r="AM32" s="63"/>
      <c r="AN32" s="60"/>
      <c r="AO32" s="6" t="str">
        <f t="shared" si="10"/>
        <v/>
      </c>
      <c r="AP32" s="61"/>
      <c r="AQ32" s="6" t="str">
        <f t="shared" si="11"/>
        <v/>
      </c>
      <c r="AR32" s="61"/>
      <c r="AS32" s="64"/>
      <c r="AT32" s="59"/>
      <c r="AU32" s="6" t="str">
        <f t="shared" si="12"/>
        <v/>
      </c>
      <c r="AV32" s="59"/>
      <c r="AW32" s="6" t="str">
        <f t="shared" si="13"/>
        <v/>
      </c>
      <c r="AX32" s="59"/>
      <c r="AY32" s="59"/>
      <c r="AZ32" s="8" t="str">
        <f t="shared" si="14"/>
        <v/>
      </c>
      <c r="BA32" s="6" t="str">
        <f t="shared" si="15"/>
        <v/>
      </c>
      <c r="BB32" s="9" t="str">
        <f t="shared" si="16"/>
        <v/>
      </c>
      <c r="BC32" s="6" t="str">
        <f t="shared" si="17"/>
        <v/>
      </c>
      <c r="BD32" s="9" t="str">
        <f t="shared" si="18"/>
        <v/>
      </c>
      <c r="BE32" s="10" t="str">
        <f t="shared" si="19"/>
        <v/>
      </c>
      <c r="BF32" s="216"/>
      <c r="BG32" s="216"/>
    </row>
    <row r="33" spans="1:59" s="67" customFormat="1" ht="15.75" customHeight="1">
      <c r="A33" s="271"/>
      <c r="B33" s="269" t="s">
        <v>19</v>
      </c>
      <c r="C33" s="252"/>
      <c r="D33" s="113"/>
      <c r="E33" s="6" t="str">
        <f t="shared" si="0"/>
        <v/>
      </c>
      <c r="F33" s="113"/>
      <c r="G33" s="6" t="str">
        <f t="shared" si="1"/>
        <v/>
      </c>
      <c r="H33" s="113"/>
      <c r="I33" s="114"/>
      <c r="J33" s="60"/>
      <c r="K33" s="6" t="str">
        <f t="shared" si="2"/>
        <v/>
      </c>
      <c r="L33" s="59"/>
      <c r="M33" s="6" t="str">
        <f t="shared" si="3"/>
        <v/>
      </c>
      <c r="N33" s="59"/>
      <c r="O33" s="63"/>
      <c r="P33" s="59"/>
      <c r="Q33" s="6" t="str">
        <f t="shared" si="4"/>
        <v/>
      </c>
      <c r="R33" s="59"/>
      <c r="S33" s="6" t="str">
        <f t="shared" si="5"/>
        <v/>
      </c>
      <c r="T33" s="59"/>
      <c r="U33" s="62"/>
      <c r="V33" s="60"/>
      <c r="W33" s="6" t="str">
        <f t="shared" si="6"/>
        <v/>
      </c>
      <c r="X33" s="59"/>
      <c r="Y33" s="6" t="str">
        <f t="shared" si="7"/>
        <v/>
      </c>
      <c r="Z33" s="59"/>
      <c r="AA33" s="63"/>
      <c r="AB33" s="59"/>
      <c r="AC33" s="6" t="str">
        <f t="shared" si="62"/>
        <v/>
      </c>
      <c r="AD33" s="59"/>
      <c r="AE33" s="6" t="str">
        <f t="shared" si="63"/>
        <v/>
      </c>
      <c r="AF33" s="59"/>
      <c r="AG33" s="62"/>
      <c r="AH33" s="60"/>
      <c r="AI33" s="6" t="str">
        <f t="shared" si="8"/>
        <v/>
      </c>
      <c r="AJ33" s="59"/>
      <c r="AK33" s="6" t="str">
        <f t="shared" si="9"/>
        <v/>
      </c>
      <c r="AL33" s="59"/>
      <c r="AM33" s="63"/>
      <c r="AN33" s="60"/>
      <c r="AO33" s="6" t="str">
        <f t="shared" si="10"/>
        <v/>
      </c>
      <c r="AP33" s="61"/>
      <c r="AQ33" s="6" t="str">
        <f t="shared" si="11"/>
        <v/>
      </c>
      <c r="AR33" s="61"/>
      <c r="AS33" s="64"/>
      <c r="AT33" s="59"/>
      <c r="AU33" s="6" t="str">
        <f t="shared" si="12"/>
        <v/>
      </c>
      <c r="AV33" s="59"/>
      <c r="AW33" s="6" t="str">
        <f t="shared" si="13"/>
        <v/>
      </c>
      <c r="AX33" s="59"/>
      <c r="AY33" s="59"/>
      <c r="AZ33" s="8" t="str">
        <f t="shared" si="14"/>
        <v/>
      </c>
      <c r="BA33" s="6" t="str">
        <f t="shared" si="15"/>
        <v/>
      </c>
      <c r="BB33" s="9" t="str">
        <f t="shared" si="16"/>
        <v/>
      </c>
      <c r="BC33" s="6" t="str">
        <f t="shared" si="17"/>
        <v/>
      </c>
      <c r="BD33" s="9" t="str">
        <f t="shared" si="18"/>
        <v/>
      </c>
      <c r="BE33" s="10" t="str">
        <f t="shared" si="19"/>
        <v/>
      </c>
      <c r="BF33" s="216"/>
      <c r="BG33" s="216"/>
    </row>
    <row r="34" spans="1:59" s="67" customFormat="1" ht="15.75" customHeight="1">
      <c r="A34" s="271"/>
      <c r="B34" s="269" t="s">
        <v>19</v>
      </c>
      <c r="C34" s="252"/>
      <c r="D34" s="113"/>
      <c r="E34" s="6" t="str">
        <f t="shared" si="0"/>
        <v/>
      </c>
      <c r="F34" s="113"/>
      <c r="G34" s="6" t="str">
        <f t="shared" si="1"/>
        <v/>
      </c>
      <c r="H34" s="113"/>
      <c r="I34" s="114"/>
      <c r="J34" s="60"/>
      <c r="K34" s="6" t="str">
        <f t="shared" si="2"/>
        <v/>
      </c>
      <c r="L34" s="59"/>
      <c r="M34" s="6" t="str">
        <f t="shared" si="3"/>
        <v/>
      </c>
      <c r="N34" s="59"/>
      <c r="O34" s="63"/>
      <c r="P34" s="59"/>
      <c r="Q34" s="6" t="str">
        <f t="shared" si="4"/>
        <v/>
      </c>
      <c r="R34" s="59"/>
      <c r="S34" s="6" t="str">
        <f t="shared" si="5"/>
        <v/>
      </c>
      <c r="T34" s="59"/>
      <c r="U34" s="62"/>
      <c r="V34" s="60"/>
      <c r="W34" s="6" t="str">
        <f t="shared" si="6"/>
        <v/>
      </c>
      <c r="X34" s="59"/>
      <c r="Y34" s="6" t="str">
        <f t="shared" si="7"/>
        <v/>
      </c>
      <c r="Z34" s="59"/>
      <c r="AA34" s="63"/>
      <c r="AB34" s="59"/>
      <c r="AC34" s="6" t="str">
        <f t="shared" si="62"/>
        <v/>
      </c>
      <c r="AD34" s="59"/>
      <c r="AE34" s="6" t="str">
        <f t="shared" si="63"/>
        <v/>
      </c>
      <c r="AF34" s="59"/>
      <c r="AG34" s="62"/>
      <c r="AH34" s="60"/>
      <c r="AI34" s="6" t="str">
        <f t="shared" si="8"/>
        <v/>
      </c>
      <c r="AJ34" s="59"/>
      <c r="AK34" s="6" t="str">
        <f t="shared" si="9"/>
        <v/>
      </c>
      <c r="AL34" s="59"/>
      <c r="AM34" s="63"/>
      <c r="AN34" s="60"/>
      <c r="AO34" s="6" t="str">
        <f t="shared" si="10"/>
        <v/>
      </c>
      <c r="AP34" s="61"/>
      <c r="AQ34" s="6" t="str">
        <f t="shared" si="11"/>
        <v/>
      </c>
      <c r="AR34" s="61"/>
      <c r="AS34" s="64"/>
      <c r="AT34" s="59"/>
      <c r="AU34" s="6" t="str">
        <f t="shared" si="12"/>
        <v/>
      </c>
      <c r="AV34" s="59"/>
      <c r="AW34" s="6" t="str">
        <f t="shared" si="13"/>
        <v/>
      </c>
      <c r="AX34" s="59"/>
      <c r="AY34" s="59"/>
      <c r="AZ34" s="8" t="str">
        <f t="shared" si="14"/>
        <v/>
      </c>
      <c r="BA34" s="6" t="str">
        <f t="shared" si="15"/>
        <v/>
      </c>
      <c r="BB34" s="9" t="str">
        <f t="shared" si="16"/>
        <v/>
      </c>
      <c r="BC34" s="6" t="str">
        <f t="shared" si="17"/>
        <v/>
      </c>
      <c r="BD34" s="9" t="str">
        <f t="shared" si="18"/>
        <v/>
      </c>
      <c r="BE34" s="10" t="str">
        <f t="shared" si="19"/>
        <v/>
      </c>
      <c r="BF34" s="216"/>
      <c r="BG34" s="216"/>
    </row>
    <row r="35" spans="1:59" s="2" customFormat="1" ht="15.75" customHeight="1">
      <c r="A35" s="271"/>
      <c r="B35" s="269" t="s">
        <v>19</v>
      </c>
      <c r="C35" s="252"/>
      <c r="D35" s="113"/>
      <c r="E35" s="6" t="str">
        <f t="shared" si="0"/>
        <v/>
      </c>
      <c r="F35" s="113"/>
      <c r="G35" s="6" t="str">
        <f t="shared" si="1"/>
        <v/>
      </c>
      <c r="H35" s="113"/>
      <c r="I35" s="114"/>
      <c r="J35" s="60"/>
      <c r="K35" s="6" t="str">
        <f t="shared" si="2"/>
        <v/>
      </c>
      <c r="L35" s="59"/>
      <c r="M35" s="6" t="str">
        <f t="shared" si="3"/>
        <v/>
      </c>
      <c r="N35" s="59"/>
      <c r="O35" s="63"/>
      <c r="P35" s="59"/>
      <c r="Q35" s="6" t="str">
        <f t="shared" si="4"/>
        <v/>
      </c>
      <c r="R35" s="59"/>
      <c r="S35" s="6" t="str">
        <f t="shared" si="5"/>
        <v/>
      </c>
      <c r="T35" s="59"/>
      <c r="U35" s="62"/>
      <c r="V35" s="60"/>
      <c r="W35" s="6" t="str">
        <f t="shared" si="6"/>
        <v/>
      </c>
      <c r="X35" s="59"/>
      <c r="Y35" s="6" t="str">
        <f t="shared" si="7"/>
        <v/>
      </c>
      <c r="Z35" s="59"/>
      <c r="AA35" s="63"/>
      <c r="AB35" s="59"/>
      <c r="AC35" s="6" t="str">
        <f t="shared" si="62"/>
        <v/>
      </c>
      <c r="AD35" s="59"/>
      <c r="AE35" s="6" t="str">
        <f t="shared" si="63"/>
        <v/>
      </c>
      <c r="AF35" s="59"/>
      <c r="AG35" s="62"/>
      <c r="AH35" s="60"/>
      <c r="AI35" s="6" t="str">
        <f t="shared" si="8"/>
        <v/>
      </c>
      <c r="AJ35" s="59"/>
      <c r="AK35" s="6" t="str">
        <f t="shared" si="9"/>
        <v/>
      </c>
      <c r="AL35" s="59"/>
      <c r="AM35" s="63"/>
      <c r="AN35" s="60"/>
      <c r="AO35" s="6" t="str">
        <f t="shared" si="10"/>
        <v/>
      </c>
      <c r="AP35" s="61"/>
      <c r="AQ35" s="6" t="str">
        <f t="shared" si="11"/>
        <v/>
      </c>
      <c r="AR35" s="61"/>
      <c r="AS35" s="64"/>
      <c r="AT35" s="59"/>
      <c r="AU35" s="6" t="str">
        <f t="shared" si="12"/>
        <v/>
      </c>
      <c r="AV35" s="59"/>
      <c r="AW35" s="6" t="str">
        <f t="shared" si="13"/>
        <v/>
      </c>
      <c r="AX35" s="59"/>
      <c r="AY35" s="59"/>
      <c r="AZ35" s="8" t="str">
        <f t="shared" si="14"/>
        <v/>
      </c>
      <c r="BA35" s="6" t="str">
        <f t="shared" si="15"/>
        <v/>
      </c>
      <c r="BB35" s="9" t="str">
        <f t="shared" si="16"/>
        <v/>
      </c>
      <c r="BC35" s="6" t="str">
        <f t="shared" si="17"/>
        <v/>
      </c>
      <c r="BD35" s="9" t="str">
        <f t="shared" si="18"/>
        <v/>
      </c>
      <c r="BE35" s="10" t="str">
        <f t="shared" si="19"/>
        <v/>
      </c>
      <c r="BF35" s="216"/>
      <c r="BG35" s="216"/>
    </row>
    <row r="36" spans="1:59" s="2" customFormat="1" ht="15.75" customHeight="1">
      <c r="A36" s="218"/>
      <c r="B36" s="269" t="s">
        <v>19</v>
      </c>
      <c r="C36" s="55"/>
      <c r="D36" s="113"/>
      <c r="E36" s="6" t="str">
        <f t="shared" si="0"/>
        <v/>
      </c>
      <c r="F36" s="113"/>
      <c r="G36" s="6" t="str">
        <f t="shared" si="1"/>
        <v/>
      </c>
      <c r="H36" s="113"/>
      <c r="I36" s="114"/>
      <c r="J36" s="60"/>
      <c r="K36" s="6" t="str">
        <f t="shared" si="2"/>
        <v/>
      </c>
      <c r="L36" s="59"/>
      <c r="M36" s="6" t="str">
        <f t="shared" si="3"/>
        <v/>
      </c>
      <c r="N36" s="59"/>
      <c r="O36" s="63"/>
      <c r="P36" s="59"/>
      <c r="Q36" s="6" t="str">
        <f t="shared" si="4"/>
        <v/>
      </c>
      <c r="R36" s="59"/>
      <c r="S36" s="6" t="str">
        <f t="shared" si="5"/>
        <v/>
      </c>
      <c r="T36" s="59"/>
      <c r="U36" s="62"/>
      <c r="V36" s="60"/>
      <c r="W36" s="6" t="str">
        <f t="shared" si="6"/>
        <v/>
      </c>
      <c r="X36" s="59"/>
      <c r="Y36" s="6" t="str">
        <f t="shared" si="7"/>
        <v/>
      </c>
      <c r="Z36" s="59"/>
      <c r="AA36" s="63"/>
      <c r="AB36" s="59"/>
      <c r="AC36" s="6" t="str">
        <f t="shared" si="62"/>
        <v/>
      </c>
      <c r="AD36" s="59"/>
      <c r="AE36" s="6" t="str">
        <f t="shared" si="63"/>
        <v/>
      </c>
      <c r="AF36" s="59"/>
      <c r="AG36" s="62"/>
      <c r="AH36" s="60"/>
      <c r="AI36" s="6" t="str">
        <f t="shared" si="8"/>
        <v/>
      </c>
      <c r="AJ36" s="59"/>
      <c r="AK36" s="6" t="str">
        <f t="shared" si="9"/>
        <v/>
      </c>
      <c r="AL36" s="59"/>
      <c r="AM36" s="63"/>
      <c r="AN36" s="60"/>
      <c r="AO36" s="6" t="str">
        <f t="shared" si="10"/>
        <v/>
      </c>
      <c r="AP36" s="61"/>
      <c r="AQ36" s="6" t="str">
        <f t="shared" si="11"/>
        <v/>
      </c>
      <c r="AR36" s="61"/>
      <c r="AS36" s="64"/>
      <c r="AT36" s="59"/>
      <c r="AU36" s="6" t="str">
        <f t="shared" si="12"/>
        <v/>
      </c>
      <c r="AV36" s="59"/>
      <c r="AW36" s="6" t="str">
        <f t="shared" si="13"/>
        <v/>
      </c>
      <c r="AX36" s="59"/>
      <c r="AY36" s="59"/>
      <c r="AZ36" s="8" t="str">
        <f t="shared" si="14"/>
        <v/>
      </c>
      <c r="BA36" s="6" t="str">
        <f t="shared" si="15"/>
        <v/>
      </c>
      <c r="BB36" s="9" t="str">
        <f t="shared" si="16"/>
        <v/>
      </c>
      <c r="BC36" s="6" t="str">
        <f t="shared" si="17"/>
        <v/>
      </c>
      <c r="BD36" s="9" t="str">
        <f t="shared" si="18"/>
        <v/>
      </c>
      <c r="BE36" s="10" t="str">
        <f t="shared" si="19"/>
        <v/>
      </c>
      <c r="BF36" s="216"/>
      <c r="BG36" s="216"/>
    </row>
    <row r="37" spans="1:59" ht="15.75" customHeight="1">
      <c r="A37" s="218"/>
      <c r="B37" s="269" t="s">
        <v>19</v>
      </c>
      <c r="C37" s="55"/>
      <c r="D37" s="113"/>
      <c r="E37" s="6" t="str">
        <f t="shared" si="0"/>
        <v/>
      </c>
      <c r="F37" s="113"/>
      <c r="G37" s="6" t="str">
        <f t="shared" si="1"/>
        <v/>
      </c>
      <c r="H37" s="113"/>
      <c r="I37" s="114"/>
      <c r="J37" s="60"/>
      <c r="K37" s="6" t="str">
        <f t="shared" si="2"/>
        <v/>
      </c>
      <c r="L37" s="59"/>
      <c r="M37" s="6" t="str">
        <f t="shared" si="3"/>
        <v/>
      </c>
      <c r="N37" s="59"/>
      <c r="O37" s="63"/>
      <c r="P37" s="59"/>
      <c r="Q37" s="6" t="str">
        <f t="shared" si="4"/>
        <v/>
      </c>
      <c r="R37" s="59"/>
      <c r="S37" s="6" t="str">
        <f t="shared" si="5"/>
        <v/>
      </c>
      <c r="T37" s="59"/>
      <c r="U37" s="62"/>
      <c r="V37" s="60"/>
      <c r="W37" s="6" t="str">
        <f t="shared" si="6"/>
        <v/>
      </c>
      <c r="X37" s="59"/>
      <c r="Y37" s="6" t="str">
        <f t="shared" si="7"/>
        <v/>
      </c>
      <c r="Z37" s="59"/>
      <c r="AA37" s="63"/>
      <c r="AB37" s="59"/>
      <c r="AC37" s="6" t="str">
        <f t="shared" si="62"/>
        <v/>
      </c>
      <c r="AD37" s="59"/>
      <c r="AE37" s="6" t="str">
        <f t="shared" si="63"/>
        <v/>
      </c>
      <c r="AF37" s="59"/>
      <c r="AG37" s="62"/>
      <c r="AH37" s="60"/>
      <c r="AI37" s="6" t="str">
        <f t="shared" si="8"/>
        <v/>
      </c>
      <c r="AJ37" s="59"/>
      <c r="AK37" s="6" t="str">
        <f t="shared" si="9"/>
        <v/>
      </c>
      <c r="AL37" s="59"/>
      <c r="AM37" s="63"/>
      <c r="AN37" s="60"/>
      <c r="AO37" s="6" t="str">
        <f t="shared" si="10"/>
        <v/>
      </c>
      <c r="AP37" s="61"/>
      <c r="AQ37" s="6" t="str">
        <f t="shared" si="11"/>
        <v/>
      </c>
      <c r="AR37" s="61"/>
      <c r="AS37" s="64"/>
      <c r="AT37" s="59"/>
      <c r="AU37" s="6" t="str">
        <f t="shared" si="12"/>
        <v/>
      </c>
      <c r="AV37" s="59"/>
      <c r="AW37" s="6" t="str">
        <f t="shared" si="13"/>
        <v/>
      </c>
      <c r="AX37" s="59"/>
      <c r="AY37" s="59"/>
      <c r="AZ37" s="8" t="str">
        <f t="shared" si="14"/>
        <v/>
      </c>
      <c r="BA37" s="6" t="str">
        <f t="shared" si="15"/>
        <v/>
      </c>
      <c r="BB37" s="9" t="str">
        <f t="shared" si="16"/>
        <v/>
      </c>
      <c r="BC37" s="6" t="str">
        <f t="shared" si="17"/>
        <v/>
      </c>
      <c r="BD37" s="9" t="str">
        <f t="shared" si="18"/>
        <v/>
      </c>
      <c r="BE37" s="10" t="str">
        <f t="shared" si="19"/>
        <v/>
      </c>
      <c r="BF37" s="216"/>
      <c r="BG37" s="216"/>
    </row>
    <row r="38" spans="1:59" s="132" customFormat="1" ht="15.75" customHeight="1" thickBot="1">
      <c r="A38" s="217"/>
      <c r="B38" s="12"/>
      <c r="C38" s="190" t="s">
        <v>62</v>
      </c>
      <c r="D38" s="143">
        <f>SUM(D12:D37)</f>
        <v>0</v>
      </c>
      <c r="E38" s="143">
        <f>SUM(E12:E37)</f>
        <v>0</v>
      </c>
      <c r="F38" s="143">
        <f>SUM(F12:F37)</f>
        <v>0</v>
      </c>
      <c r="G38" s="143">
        <f>SUM(G12:G37)</f>
        <v>0</v>
      </c>
      <c r="H38" s="143">
        <f>SUM(H12:H37)</f>
        <v>0</v>
      </c>
      <c r="I38" s="229" t="s">
        <v>17</v>
      </c>
      <c r="J38" s="143">
        <f>SUM(J12:J37)</f>
        <v>0</v>
      </c>
      <c r="K38" s="143">
        <f>SUM(K12:K37)</f>
        <v>0</v>
      </c>
      <c r="L38" s="143">
        <f>SUM(L12:L37)</f>
        <v>0</v>
      </c>
      <c r="M38" s="143">
        <f>SUM(M12:M37)</f>
        <v>0</v>
      </c>
      <c r="N38" s="143">
        <f>SUM(N12:N37)</f>
        <v>0</v>
      </c>
      <c r="O38" s="229" t="s">
        <v>17</v>
      </c>
      <c r="P38" s="143">
        <f>SUM(P12:P37)</f>
        <v>0</v>
      </c>
      <c r="Q38" s="143">
        <f>SUM(Q12:Q37)</f>
        <v>0</v>
      </c>
      <c r="R38" s="143">
        <f>SUM(R12:R37)</f>
        <v>0</v>
      </c>
      <c r="S38" s="143">
        <f>SUM(S12:S37)</f>
        <v>0</v>
      </c>
      <c r="T38" s="143">
        <f>SUM(T12:T37)</f>
        <v>0</v>
      </c>
      <c r="U38" s="229" t="s">
        <v>17</v>
      </c>
      <c r="V38" s="143">
        <f>SUM(V12:V37)</f>
        <v>0</v>
      </c>
      <c r="W38" s="143">
        <f>SUM(W12:W37)</f>
        <v>0</v>
      </c>
      <c r="X38" s="143">
        <f>SUM(X12:X37)</f>
        <v>0</v>
      </c>
      <c r="Y38" s="143">
        <f>SUM(Y12:Y37)</f>
        <v>0</v>
      </c>
      <c r="Z38" s="143">
        <f>SUM(Z12:Z37)</f>
        <v>0</v>
      </c>
      <c r="AA38" s="229" t="s">
        <v>17</v>
      </c>
      <c r="AB38" s="143">
        <f>SUM(AB12:AB37)</f>
        <v>14</v>
      </c>
      <c r="AC38" s="143">
        <f>SUM(AC12:AC37)</f>
        <v>182</v>
      </c>
      <c r="AD38" s="143">
        <f>SUM(AD12:AD37)</f>
        <v>7</v>
      </c>
      <c r="AE38" s="143">
        <f>SUM(AE12:AE37)</f>
        <v>98</v>
      </c>
      <c r="AF38" s="143">
        <f>SUM(AF12:AF37)</f>
        <v>19</v>
      </c>
      <c r="AG38" s="229" t="s">
        <v>17</v>
      </c>
      <c r="AH38" s="143">
        <f>SUM(AH12:AH37)</f>
        <v>8</v>
      </c>
      <c r="AI38" s="143">
        <f>SUM(AI12:AI37)</f>
        <v>112</v>
      </c>
      <c r="AJ38" s="143">
        <f>SUM(AJ12:AJ37)</f>
        <v>15</v>
      </c>
      <c r="AK38" s="143">
        <f>SUM(AK12:AK37)</f>
        <v>216</v>
      </c>
      <c r="AL38" s="143">
        <f>SUM(AL12:AL37)</f>
        <v>22</v>
      </c>
      <c r="AM38" s="229" t="s">
        <v>17</v>
      </c>
      <c r="AN38" s="143">
        <f>SUM(AN12:AN37)</f>
        <v>7</v>
      </c>
      <c r="AO38" s="143">
        <f>SUM(AO12:AO37)</f>
        <v>98</v>
      </c>
      <c r="AP38" s="143">
        <f>SUM(AP12:AP37)</f>
        <v>13</v>
      </c>
      <c r="AQ38" s="143">
        <f>SUM(AQ12:AQ37)</f>
        <v>188</v>
      </c>
      <c r="AR38" s="143">
        <f>SUM(AR12:AR37)</f>
        <v>20</v>
      </c>
      <c r="AS38" s="229" t="s">
        <v>17</v>
      </c>
      <c r="AT38" s="143">
        <f>SUM(AT12:AT37)</f>
        <v>5</v>
      </c>
      <c r="AU38" s="143">
        <f>SUM(AU12:AU37)</f>
        <v>70</v>
      </c>
      <c r="AV38" s="143">
        <f>SUM(AV12:AV37)</f>
        <v>8</v>
      </c>
      <c r="AW38" s="143">
        <f>SUM(AW12:AW37)</f>
        <v>112</v>
      </c>
      <c r="AX38" s="143">
        <f>SUM(AX12:AX37)</f>
        <v>15</v>
      </c>
      <c r="AY38" s="229" t="s">
        <v>17</v>
      </c>
      <c r="AZ38" s="143">
        <f t="shared" ref="AZ38:BE38" si="64">SUM(AZ12:AZ37)</f>
        <v>34</v>
      </c>
      <c r="BA38" s="143">
        <f t="shared" si="64"/>
        <v>476</v>
      </c>
      <c r="BB38" s="143">
        <f t="shared" si="64"/>
        <v>43</v>
      </c>
      <c r="BC38" s="143">
        <f t="shared" si="64"/>
        <v>602</v>
      </c>
      <c r="BD38" s="143">
        <f t="shared" si="64"/>
        <v>76</v>
      </c>
      <c r="BE38" s="143">
        <f t="shared" si="64"/>
        <v>77</v>
      </c>
    </row>
    <row r="39" spans="1:59" s="132" customFormat="1" ht="15.75" customHeight="1" thickBot="1">
      <c r="A39" s="188"/>
      <c r="B39" s="189"/>
      <c r="C39" s="130" t="s">
        <v>44</v>
      </c>
      <c r="D39" s="131">
        <f>D10+D38</f>
        <v>11</v>
      </c>
      <c r="E39" s="131">
        <f>E10+E38</f>
        <v>154</v>
      </c>
      <c r="F39" s="131">
        <f>F10+F38</f>
        <v>21</v>
      </c>
      <c r="G39" s="131">
        <f>G10+G38</f>
        <v>294</v>
      </c>
      <c r="H39" s="131">
        <f>H10+H38</f>
        <v>29</v>
      </c>
      <c r="I39" s="230" t="s">
        <v>17</v>
      </c>
      <c r="J39" s="131">
        <f>J10+J38</f>
        <v>15</v>
      </c>
      <c r="K39" s="131">
        <f>K10+K38</f>
        <v>210</v>
      </c>
      <c r="L39" s="131">
        <f>L10+L38</f>
        <v>21</v>
      </c>
      <c r="M39" s="131">
        <f>M10+M38</f>
        <v>304</v>
      </c>
      <c r="N39" s="131">
        <f>N10+N38</f>
        <v>28</v>
      </c>
      <c r="O39" s="230" t="s">
        <v>17</v>
      </c>
      <c r="P39" s="131">
        <f>P10+P38</f>
        <v>14</v>
      </c>
      <c r="Q39" s="131">
        <f>Q10+Q38</f>
        <v>196</v>
      </c>
      <c r="R39" s="131">
        <f>R10+R38</f>
        <v>20</v>
      </c>
      <c r="S39" s="131">
        <f>S10+S38</f>
        <v>288</v>
      </c>
      <c r="T39" s="131">
        <f>T10+T38</f>
        <v>30</v>
      </c>
      <c r="U39" s="230" t="s">
        <v>17</v>
      </c>
      <c r="V39" s="131">
        <f>V10+V38</f>
        <v>19</v>
      </c>
      <c r="W39" s="131">
        <f>W10+W38</f>
        <v>266</v>
      </c>
      <c r="X39" s="131">
        <f>X10+X38</f>
        <v>17</v>
      </c>
      <c r="Y39" s="131">
        <f>Y10+Y38</f>
        <v>238</v>
      </c>
      <c r="Z39" s="131">
        <f>Z10+Z38</f>
        <v>32</v>
      </c>
      <c r="AA39" s="230" t="s">
        <v>17</v>
      </c>
      <c r="AB39" s="131">
        <f>AB10+AB38</f>
        <v>22</v>
      </c>
      <c r="AC39" s="131">
        <f>AC10+AC38</f>
        <v>294</v>
      </c>
      <c r="AD39" s="131">
        <f>AD10+AD38</f>
        <v>21</v>
      </c>
      <c r="AE39" s="131">
        <f>AE10+AE38</f>
        <v>294</v>
      </c>
      <c r="AF39" s="131">
        <f>AF10+AF38</f>
        <v>37</v>
      </c>
      <c r="AG39" s="230" t="s">
        <v>17</v>
      </c>
      <c r="AH39" s="131">
        <f>AH10+AH38</f>
        <v>11</v>
      </c>
      <c r="AI39" s="131">
        <f>AI10+AI38</f>
        <v>154</v>
      </c>
      <c r="AJ39" s="131">
        <f>AJ10+AJ38</f>
        <v>23</v>
      </c>
      <c r="AK39" s="131">
        <f>AK10+AK38</f>
        <v>328</v>
      </c>
      <c r="AL39" s="131">
        <f>AL10+AL38</f>
        <v>30</v>
      </c>
      <c r="AM39" s="230" t="s">
        <v>17</v>
      </c>
      <c r="AN39" s="131">
        <f>AN10+AN38</f>
        <v>11</v>
      </c>
      <c r="AO39" s="131">
        <f>AO10+AO38</f>
        <v>126</v>
      </c>
      <c r="AP39" s="131">
        <f>AP10+AP38</f>
        <v>20</v>
      </c>
      <c r="AQ39" s="131">
        <f>AQ10+AQ38</f>
        <v>258</v>
      </c>
      <c r="AR39" s="131">
        <f>AR10+AR38</f>
        <v>30</v>
      </c>
      <c r="AS39" s="230" t="s">
        <v>17</v>
      </c>
      <c r="AT39" s="131">
        <f>AT10+AT38</f>
        <v>6</v>
      </c>
      <c r="AU39" s="131">
        <f>AU10+AU38</f>
        <v>84</v>
      </c>
      <c r="AV39" s="131">
        <f>AV10+AV38</f>
        <v>29</v>
      </c>
      <c r="AW39" s="131">
        <f>AW10+AW38</f>
        <v>422</v>
      </c>
      <c r="AX39" s="131">
        <f>AX10+AX38</f>
        <v>31</v>
      </c>
      <c r="AY39" s="230" t="s">
        <v>17</v>
      </c>
      <c r="AZ39" s="144">
        <f t="shared" ref="AZ39:BE39" si="65">AZ10+AZ38</f>
        <v>100</v>
      </c>
      <c r="BA39" s="144">
        <f t="shared" si="65"/>
        <v>1526</v>
      </c>
      <c r="BB39" s="144">
        <f t="shared" si="65"/>
        <v>143</v>
      </c>
      <c r="BC39" s="144">
        <f t="shared" si="65"/>
        <v>2408</v>
      </c>
      <c r="BD39" s="144">
        <f t="shared" si="65"/>
        <v>240</v>
      </c>
      <c r="BE39" s="144">
        <f t="shared" si="65"/>
        <v>280</v>
      </c>
    </row>
    <row r="40" spans="1:59" ht="18.75" customHeight="1">
      <c r="A40" s="145"/>
      <c r="B40" s="146"/>
      <c r="C40" s="147" t="s">
        <v>16</v>
      </c>
      <c r="D40" s="526"/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6"/>
      <c r="W40" s="536"/>
      <c r="X40" s="536"/>
      <c r="Y40" s="536"/>
      <c r="Z40" s="536"/>
      <c r="AA40" s="536"/>
      <c r="AB40" s="526"/>
      <c r="AC40" s="536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6"/>
      <c r="AO40" s="536"/>
      <c r="AP40" s="536"/>
      <c r="AQ40" s="536"/>
      <c r="AR40" s="536"/>
      <c r="AS40" s="536"/>
      <c r="AT40" s="536"/>
      <c r="AU40" s="536"/>
      <c r="AV40" s="536"/>
      <c r="AW40" s="536"/>
      <c r="AX40" s="536"/>
      <c r="AY40" s="536"/>
      <c r="AZ40" s="528"/>
      <c r="BA40" s="537"/>
      <c r="BB40" s="537"/>
      <c r="BC40" s="537"/>
      <c r="BD40" s="537"/>
      <c r="BE40" s="537"/>
      <c r="BF40" s="221"/>
      <c r="BG40" s="221"/>
    </row>
    <row r="41" spans="1:59" s="105" customFormat="1" ht="15.75" customHeight="1">
      <c r="A41" s="53"/>
      <c r="B41" s="280" t="s">
        <v>15</v>
      </c>
      <c r="C41" s="55" t="s">
        <v>54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6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s="105" customFormat="1" ht="15.75" customHeight="1">
      <c r="A42" s="281"/>
      <c r="B42" s="280" t="s">
        <v>15</v>
      </c>
      <c r="C42" s="55" t="s">
        <v>55</v>
      </c>
      <c r="D42" s="113"/>
      <c r="E42" s="6" t="str">
        <f>IF(D42*14=0,"",D42*14)</f>
        <v/>
      </c>
      <c r="F42" s="113"/>
      <c r="G42" s="6" t="str">
        <f>IF(F42*14=0,"",F42*14)</f>
        <v/>
      </c>
      <c r="H42" s="113"/>
      <c r="I42" s="114"/>
      <c r="J42" s="60"/>
      <c r="K42" s="6" t="str">
        <f>IF(J42*14=0,"",J42*14)</f>
        <v/>
      </c>
      <c r="L42" s="59"/>
      <c r="M42" s="6" t="str">
        <f>IF(L42*14=0,"",L42*14)</f>
        <v/>
      </c>
      <c r="N42" s="59"/>
      <c r="O42" s="63"/>
      <c r="P42" s="59"/>
      <c r="Q42" s="6" t="str">
        <f>IF(P42*14=0,"",P42*14)</f>
        <v/>
      </c>
      <c r="R42" s="59"/>
      <c r="S42" s="6" t="str">
        <f>IF(R42*14=0,"",R42*14)</f>
        <v/>
      </c>
      <c r="T42" s="59"/>
      <c r="U42" s="62"/>
      <c r="V42" s="60"/>
      <c r="W42" s="6" t="str">
        <f>IF(V42*14=0,"",V42*14)</f>
        <v/>
      </c>
      <c r="X42" s="59"/>
      <c r="Y42" s="6" t="str">
        <f>IF(X42*14=0,"",X42*14)</f>
        <v/>
      </c>
      <c r="Z42" s="59"/>
      <c r="AA42" s="63"/>
      <c r="AB42" s="59"/>
      <c r="AC42" s="6" t="str">
        <f>IF(AB42*14=0,"",AB42*14)</f>
        <v/>
      </c>
      <c r="AD42" s="59"/>
      <c r="AE42" s="6" t="str">
        <f>IF(AD42*14=0,"",AD42*14)</f>
        <v/>
      </c>
      <c r="AF42" s="59"/>
      <c r="AG42" s="62"/>
      <c r="AH42" s="60"/>
      <c r="AI42" s="6" t="str">
        <f>IF(AH42*14=0,"",AH42*14)</f>
        <v/>
      </c>
      <c r="AJ42" s="59"/>
      <c r="AK42" s="6" t="str">
        <f>IF(AJ42*14=0,"",AJ42*14)</f>
        <v/>
      </c>
      <c r="AL42" s="59"/>
      <c r="AM42" s="63"/>
      <c r="AN42" s="60"/>
      <c r="AO42" s="6" t="str">
        <f>IF(AN42*14=0,"",AN42*14)</f>
        <v/>
      </c>
      <c r="AP42" s="61"/>
      <c r="AQ42" s="6" t="str">
        <f>IF(AP42*14=0,"",AP42*14)</f>
        <v/>
      </c>
      <c r="AR42" s="61"/>
      <c r="AS42" s="64"/>
      <c r="AT42" s="59"/>
      <c r="AU42" s="6" t="str">
        <f>IF(AT42*14=0,"",AT42*14)</f>
        <v/>
      </c>
      <c r="AV42" s="59"/>
      <c r="AW42" s="6" t="str">
        <f>IF(AV42*14=0,"",AV42*14)</f>
        <v/>
      </c>
      <c r="AX42" s="59"/>
      <c r="AY42" s="59"/>
      <c r="AZ42" s="8" t="str">
        <f>IF(D42+J42+P42+V42+AB42+AH42+AN42+AT42=0,"",D42+J42+P42+V42+AB42+AH42+AN42+AT42)</f>
        <v/>
      </c>
      <c r="BA42" s="18" t="str">
        <f>IF((P42+V42+AB42+AH42+AN42+AT42)*14=0,"",(P42+V42+AB42+AH42+AN42+AT42)*14)</f>
        <v/>
      </c>
      <c r="BB42" s="9" t="str">
        <f>IF(F42+L42+R42+X42+AD42+AJ42+AP42+AV42=0,"",F42+L42+R42+X42+AD42+AJ42+AP42+AV42)</f>
        <v/>
      </c>
      <c r="BC42" s="6" t="str">
        <f>IF((L42+F42+R42+X42+AD42+AJ42+AP42+AV42)*14=0,"",(L42+F42+R42+X42+AD42+AJ42+AP42+AV42)*14)</f>
        <v/>
      </c>
      <c r="BD42" s="66" t="s">
        <v>17</v>
      </c>
      <c r="BE42" s="213" t="str">
        <f>IF(D42+F42+L42+J42+P42+R42+V42+X42+AB42+AD42+AH42+AJ42+AN42+AP42+AT42+AV42=0,"",D42+F42+L42+J42+P42+R42+V42+X42+AB42+AD42+AH42+AJ42+AN42+AP42+AT42+AV42)</f>
        <v/>
      </c>
      <c r="BF42" s="223"/>
      <c r="BG42" s="223"/>
    </row>
    <row r="43" spans="1:59" s="105" customFormat="1" ht="15.75" customHeight="1" thickBot="1">
      <c r="A43" s="106"/>
      <c r="B43" s="280" t="s">
        <v>15</v>
      </c>
      <c r="C43" s="55" t="s">
        <v>56</v>
      </c>
      <c r="D43" s="113"/>
      <c r="E43" s="6" t="str">
        <f>IF(D43*14=0,"",D43*14)</f>
        <v/>
      </c>
      <c r="F43" s="113"/>
      <c r="G43" s="6" t="str">
        <f>IF(F43*14=0,"",F43*14)</f>
        <v/>
      </c>
      <c r="H43" s="113"/>
      <c r="I43" s="114"/>
      <c r="J43" s="60"/>
      <c r="K43" s="6" t="str">
        <f>IF(J43*14=0,"",J43*14)</f>
        <v/>
      </c>
      <c r="L43" s="59"/>
      <c r="M43" s="6" t="str">
        <f>IF(L43*14=0,"",L43*14)</f>
        <v/>
      </c>
      <c r="N43" s="59"/>
      <c r="O43" s="63"/>
      <c r="P43" s="59"/>
      <c r="Q43" s="6" t="str">
        <f>IF(P43*14=0,"",P43*14)</f>
        <v/>
      </c>
      <c r="R43" s="59"/>
      <c r="S43" s="6" t="str">
        <f>IF(R43*14=0,"",R43*14)</f>
        <v/>
      </c>
      <c r="T43" s="59"/>
      <c r="U43" s="62"/>
      <c r="V43" s="60"/>
      <c r="W43" s="6" t="str">
        <f>IF(V43*14=0,"",V43*14)</f>
        <v/>
      </c>
      <c r="X43" s="59"/>
      <c r="Y43" s="6" t="str">
        <f>IF(X43*14=0,"",X43*14)</f>
        <v/>
      </c>
      <c r="Z43" s="59"/>
      <c r="AA43" s="63"/>
      <c r="AB43" s="59"/>
      <c r="AC43" s="6" t="str">
        <f>IF(AB43*14=0,"",AB43*14)</f>
        <v/>
      </c>
      <c r="AD43" s="59"/>
      <c r="AE43" s="6" t="str">
        <f>IF(AD43*14=0,"",AD43*14)</f>
        <v/>
      </c>
      <c r="AF43" s="59"/>
      <c r="AG43" s="62"/>
      <c r="AH43" s="60"/>
      <c r="AI43" s="6" t="str">
        <f>IF(AH43*14=0,"",AH43*14)</f>
        <v/>
      </c>
      <c r="AJ43" s="59"/>
      <c r="AK43" s="6" t="str">
        <f>IF(AJ43*14=0,"",AJ43*14)</f>
        <v/>
      </c>
      <c r="AL43" s="59"/>
      <c r="AM43" s="63"/>
      <c r="AN43" s="60"/>
      <c r="AO43" s="6" t="str">
        <f>IF(AN43*14=0,"",AN43*14)</f>
        <v/>
      </c>
      <c r="AP43" s="61"/>
      <c r="AQ43" s="6" t="str">
        <f>IF(AP43*14=0,"",AP43*14)</f>
        <v/>
      </c>
      <c r="AR43" s="61"/>
      <c r="AS43" s="64"/>
      <c r="AT43" s="59"/>
      <c r="AU43" s="6" t="str">
        <f>IF(AT43*14=0,"",AT43*14)</f>
        <v/>
      </c>
      <c r="AV43" s="59"/>
      <c r="AW43" s="6" t="str">
        <f>IF(AV43*14=0,"",AV43*14)</f>
        <v/>
      </c>
      <c r="AX43" s="59"/>
      <c r="AY43" s="59"/>
      <c r="AZ43" s="8" t="str">
        <f>IF(D43+J43+P43+V43+AB43+AH43+AN43+AT43=0,"",D43+J43+P43+V43+AB43+AH43+AN43+AT43)</f>
        <v/>
      </c>
      <c r="BA43" s="18" t="str">
        <f>IF((P43+V43+AB43+AH43+AN43+AT43)*14=0,"",(P43+V43+AB43+AH43+AN43+AT43)*14)</f>
        <v/>
      </c>
      <c r="BB43" s="9" t="str">
        <f>IF(F43+L43+R43+X43+AD43+AJ43+AP43+AV43=0,"",F43+L43+R43+X43+AD43+AJ43+AP43+AV43)</f>
        <v/>
      </c>
      <c r="BC43" s="18" t="str">
        <f>IF((L43+F43+R43+X43+AD43+AJ43+AP43+AV43)*14=0,"",(L43+F43+R43+X43+AD43+AJ43+AP43+AV43)*14)</f>
        <v/>
      </c>
      <c r="BD43" s="66" t="s">
        <v>17</v>
      </c>
      <c r="BE43" s="213" t="str">
        <f>IF(D43+F43+L43+J43+P43+R43+V43+X43+AB43+AD43+AH43+AJ43+AN43+AP43+AT43+AV43=0,"",D43+F43+L43+J43+P43+R43+V43+X43+AB43+AD43+AH43+AJ43+AN43+AP43+AT43+AV43)</f>
        <v/>
      </c>
      <c r="BF43" s="223"/>
      <c r="BG43" s="223"/>
    </row>
    <row r="44" spans="1:59" ht="15.75" customHeight="1" thickBot="1">
      <c r="A44" s="148"/>
      <c r="B44" s="149"/>
      <c r="C44" s="150" t="s">
        <v>18</v>
      </c>
      <c r="D44" s="151">
        <f>SUM(D41:D43)</f>
        <v>0</v>
      </c>
      <c r="E44" s="152" t="str">
        <f>IF(D44*14=0,"",D44*14)</f>
        <v/>
      </c>
      <c r="F44" s="153">
        <f>SUM(F41:F43)</f>
        <v>0</v>
      </c>
      <c r="G44" s="152" t="str">
        <f>IF(F44*14=0,"",F44*14)</f>
        <v/>
      </c>
      <c r="H44" s="154" t="s">
        <v>17</v>
      </c>
      <c r="I44" s="155" t="s">
        <v>17</v>
      </c>
      <c r="J44" s="156">
        <f>SUM(J41:J43)</f>
        <v>0</v>
      </c>
      <c r="K44" s="152" t="str">
        <f>IF(J44*14=0,"",J44*14)</f>
        <v/>
      </c>
      <c r="L44" s="153">
        <f>SUM(L41:L43)</f>
        <v>0</v>
      </c>
      <c r="M44" s="152" t="str">
        <f>IF(L44*14=0,"",L44*14)</f>
        <v/>
      </c>
      <c r="N44" s="154" t="s">
        <v>17</v>
      </c>
      <c r="O44" s="155" t="s">
        <v>17</v>
      </c>
      <c r="P44" s="151">
        <f>SUM(P41:P43)</f>
        <v>0</v>
      </c>
      <c r="Q44" s="152" t="str">
        <f>IF(P44*14=0,"",P44*14)</f>
        <v/>
      </c>
      <c r="R44" s="153">
        <f>SUM(R41:R43)</f>
        <v>0</v>
      </c>
      <c r="S44" s="152" t="str">
        <f>IF(R44*14=0,"",R44*14)</f>
        <v/>
      </c>
      <c r="T44" s="157" t="s">
        <v>17</v>
      </c>
      <c r="U44" s="155" t="s">
        <v>17</v>
      </c>
      <c r="V44" s="156">
        <f>SUM(V41:V43)</f>
        <v>0</v>
      </c>
      <c r="W44" s="152" t="str">
        <f>IF(V44*14=0,"",V44*14)</f>
        <v/>
      </c>
      <c r="X44" s="153">
        <f>SUM(X41:X43)</f>
        <v>0</v>
      </c>
      <c r="Y44" s="152" t="str">
        <f>IF(X44*14=0,"",X44*14)</f>
        <v/>
      </c>
      <c r="Z44" s="154" t="s">
        <v>17</v>
      </c>
      <c r="AA44" s="155" t="s">
        <v>17</v>
      </c>
      <c r="AB44" s="151">
        <f>SUM(AB41:AB43)</f>
        <v>0</v>
      </c>
      <c r="AC44" s="152" t="str">
        <f>IF(AB44*14=0,"",AB44*14)</f>
        <v/>
      </c>
      <c r="AD44" s="153">
        <f>SUM(AD41:AD43)</f>
        <v>0</v>
      </c>
      <c r="AE44" s="152" t="str">
        <f>IF(AD44*14=0,"",AD44*14)</f>
        <v/>
      </c>
      <c r="AF44" s="154" t="s">
        <v>17</v>
      </c>
      <c r="AG44" s="155" t="s">
        <v>17</v>
      </c>
      <c r="AH44" s="156">
        <f>SUM(AH41:AH43)</f>
        <v>0</v>
      </c>
      <c r="AI44" s="152" t="str">
        <f>IF(AH44*14=0,"",AH44*14)</f>
        <v/>
      </c>
      <c r="AJ44" s="153">
        <f>SUM(AJ41:AJ43)</f>
        <v>0</v>
      </c>
      <c r="AK44" s="152" t="str">
        <f>IF(AJ44*14=0,"",AJ44*14)</f>
        <v/>
      </c>
      <c r="AL44" s="154" t="s">
        <v>17</v>
      </c>
      <c r="AM44" s="155" t="s">
        <v>17</v>
      </c>
      <c r="AN44" s="151">
        <f>SUM(AN41:AN43)</f>
        <v>0</v>
      </c>
      <c r="AO44" s="152" t="str">
        <f>IF(AN44*14=0,"",AN44*14)</f>
        <v/>
      </c>
      <c r="AP44" s="153">
        <f>SUM(AP41:AP43)</f>
        <v>0</v>
      </c>
      <c r="AQ44" s="152" t="str">
        <f>IF(AP44*14=0,"",AP44*14)</f>
        <v/>
      </c>
      <c r="AR44" s="157" t="s">
        <v>17</v>
      </c>
      <c r="AS44" s="155" t="s">
        <v>17</v>
      </c>
      <c r="AT44" s="156">
        <f>SUM(AT41:AT43)</f>
        <v>0</v>
      </c>
      <c r="AU44" s="152" t="str">
        <f>IF(AT44*14=0,"",AT44*14)</f>
        <v/>
      </c>
      <c r="AV44" s="153">
        <f>SUM(AV41:AV43)</f>
        <v>0</v>
      </c>
      <c r="AW44" s="152" t="str">
        <f>IF(AV44*14=0,"",AV44*14)</f>
        <v/>
      </c>
      <c r="AX44" s="154" t="s">
        <v>17</v>
      </c>
      <c r="AY44" s="155" t="s">
        <v>17</v>
      </c>
      <c r="AZ44" s="158" t="str">
        <f>IF(D44+J44+P44+V44=0,"",D44+J44+P44+V44)</f>
        <v/>
      </c>
      <c r="BA44" s="246" t="str">
        <f>IF((P44+V44+AB44+AH44+AN44+AT44)*14=0,"",(P44+V44+AB44+AH44+AN44+AT44)*14)</f>
        <v/>
      </c>
      <c r="BB44" s="247" t="str">
        <f>IF(F44+L44+R44+X44=0,"",F44+L44+R44+X44)</f>
        <v/>
      </c>
      <c r="BC44" s="248" t="str">
        <f>IF((L44+F44+R44+X44+AD44+AJ44+AP44+AV44)*14=0,"",(L44+F44+R44+X44+AD44+AJ44+AP44+AV44)*14)</f>
        <v/>
      </c>
      <c r="BD44" s="154" t="s">
        <v>17</v>
      </c>
      <c r="BE44" s="159" t="s">
        <v>43</v>
      </c>
    </row>
    <row r="45" spans="1:59" ht="15.75" customHeight="1" thickBot="1">
      <c r="A45" s="160"/>
      <c r="B45" s="161"/>
      <c r="C45" s="162" t="s">
        <v>45</v>
      </c>
      <c r="D45" s="163">
        <f>D39+D44</f>
        <v>11</v>
      </c>
      <c r="E45" s="164">
        <f>IF(D45*14=0,"",D45*14)</f>
        <v>154</v>
      </c>
      <c r="F45" s="165">
        <f>F39+F44</f>
        <v>21</v>
      </c>
      <c r="G45" s="164">
        <f>IF(F45*14=0,"",F45*14)</f>
        <v>294</v>
      </c>
      <c r="H45" s="166" t="s">
        <v>17</v>
      </c>
      <c r="I45" s="167" t="s">
        <v>17</v>
      </c>
      <c r="J45" s="168">
        <f>J39+J44</f>
        <v>15</v>
      </c>
      <c r="K45" s="164">
        <f>IF(J45*14=0,"",J45*14)</f>
        <v>210</v>
      </c>
      <c r="L45" s="165">
        <f>L39+L44</f>
        <v>21</v>
      </c>
      <c r="M45" s="164">
        <f>IF(L45*14=0,"",L45*14)</f>
        <v>294</v>
      </c>
      <c r="N45" s="166" t="s">
        <v>17</v>
      </c>
      <c r="O45" s="167" t="s">
        <v>17</v>
      </c>
      <c r="P45" s="163">
        <f>P39+P44</f>
        <v>14</v>
      </c>
      <c r="Q45" s="164">
        <f>IF(P45*14=0,"",P45*14)</f>
        <v>196</v>
      </c>
      <c r="R45" s="165">
        <f>R39+R44</f>
        <v>20</v>
      </c>
      <c r="S45" s="164">
        <f>IF(R45*14=0,"",R45*14)</f>
        <v>280</v>
      </c>
      <c r="T45" s="169" t="s">
        <v>17</v>
      </c>
      <c r="U45" s="167" t="s">
        <v>17</v>
      </c>
      <c r="V45" s="168">
        <f>V39+V44</f>
        <v>19</v>
      </c>
      <c r="W45" s="164">
        <f>IF(V45*14=0,"",V45*14)</f>
        <v>266</v>
      </c>
      <c r="X45" s="165">
        <f>X39+X44</f>
        <v>17</v>
      </c>
      <c r="Y45" s="164">
        <f>IF(X45*14=0,"",X45*14)</f>
        <v>238</v>
      </c>
      <c r="Z45" s="166" t="s">
        <v>17</v>
      </c>
      <c r="AA45" s="167" t="s">
        <v>17</v>
      </c>
      <c r="AB45" s="163">
        <f>AB39+AB44</f>
        <v>22</v>
      </c>
      <c r="AC45" s="164">
        <f>IF(AB45*14=0,"",AB45*14)</f>
        <v>308</v>
      </c>
      <c r="AD45" s="165">
        <f>AD39+AD44</f>
        <v>21</v>
      </c>
      <c r="AE45" s="164">
        <f>IF(AD45*14=0,"",AD45*14)</f>
        <v>294</v>
      </c>
      <c r="AF45" s="166" t="s">
        <v>17</v>
      </c>
      <c r="AG45" s="167" t="s">
        <v>17</v>
      </c>
      <c r="AH45" s="168">
        <f>AH39+AH44</f>
        <v>11</v>
      </c>
      <c r="AI45" s="164">
        <f>IF(AH45*14=0,"",AH45*14)</f>
        <v>154</v>
      </c>
      <c r="AJ45" s="165">
        <f>AJ39+AJ44</f>
        <v>23</v>
      </c>
      <c r="AK45" s="164">
        <f>IF(AJ45*14=0,"",AJ45*14)</f>
        <v>322</v>
      </c>
      <c r="AL45" s="166" t="s">
        <v>17</v>
      </c>
      <c r="AM45" s="167" t="s">
        <v>17</v>
      </c>
      <c r="AN45" s="163">
        <f>AN39+AN44</f>
        <v>11</v>
      </c>
      <c r="AO45" s="164">
        <f>IF(AN45*14=0,"",AN45*14)</f>
        <v>154</v>
      </c>
      <c r="AP45" s="165">
        <f>AP39+AP44</f>
        <v>20</v>
      </c>
      <c r="AQ45" s="164">
        <f>IF(AP45*14=0,"",AP45*14)</f>
        <v>280</v>
      </c>
      <c r="AR45" s="169" t="s">
        <v>17</v>
      </c>
      <c r="AS45" s="167" t="s">
        <v>17</v>
      </c>
      <c r="AT45" s="168">
        <f>AT39+AT44</f>
        <v>6</v>
      </c>
      <c r="AU45" s="164">
        <f>IF(AT45*14=0,"",AT45*14)</f>
        <v>84</v>
      </c>
      <c r="AV45" s="165">
        <f>AV39+AV44</f>
        <v>29</v>
      </c>
      <c r="AW45" s="164">
        <f>IF(AV45*14=0,"",AV45*14)</f>
        <v>406</v>
      </c>
      <c r="AX45" s="166" t="s">
        <v>17</v>
      </c>
      <c r="AY45" s="167" t="s">
        <v>17</v>
      </c>
      <c r="AZ45" s="170">
        <f>IF(D45+J45+P45+V45+AB45+AN45+AT45+AH45=0,"",D45+J45+P45+V45+AB45+AN45+AT45+AH45)</f>
        <v>109</v>
      </c>
      <c r="BA45" s="249">
        <f>IF((P45+V45+AB45+AH45+AN45+AT45)*14=0,"",(P45+V45+AB45+AH45+AN45+AT45)*14)</f>
        <v>1162</v>
      </c>
      <c r="BB45" s="158">
        <f>IF(F45+L45+R45+X45+AD45+AP45+AV45+AJ45=0,"",F45+L45+R45+X45+AD45+AP45+AV45+AJ45)</f>
        <v>172</v>
      </c>
      <c r="BC45" s="250">
        <f>IF((L45+F45+R45+X45+AD45+AJ45+AP45+AV45)*14=0,"",(L45+F45+R45+X45+AD45+AJ45+AP45+AV45)*14)</f>
        <v>2408</v>
      </c>
      <c r="BD45" s="166" t="s">
        <v>17</v>
      </c>
      <c r="BE45" s="171" t="s">
        <v>43</v>
      </c>
    </row>
    <row r="46" spans="1:59" ht="15.75" customHeight="1" thickTop="1">
      <c r="A46" s="172"/>
      <c r="B46" s="245"/>
      <c r="C46" s="173"/>
      <c r="D46" s="526"/>
      <c r="E46" s="536"/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536"/>
      <c r="AA46" s="536"/>
      <c r="AB46" s="52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6"/>
      <c r="AM46" s="536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28"/>
      <c r="BA46" s="537"/>
      <c r="BB46" s="537"/>
      <c r="BC46" s="537"/>
      <c r="BD46" s="537"/>
      <c r="BE46" s="537"/>
      <c r="BF46" s="221"/>
      <c r="BG46" s="221"/>
    </row>
    <row r="47" spans="1:59" s="123" customFormat="1" ht="15.75" customHeight="1">
      <c r="A47" s="206"/>
      <c r="B47" s="118" t="s">
        <v>15</v>
      </c>
      <c r="C47" s="199" t="s">
        <v>20</v>
      </c>
      <c r="D47" s="201"/>
      <c r="E47" s="72"/>
      <c r="F47" s="72"/>
      <c r="G47" s="72"/>
      <c r="H47" s="73"/>
      <c r="I47" s="204"/>
      <c r="J47" s="203"/>
      <c r="K47" s="72"/>
      <c r="L47" s="72"/>
      <c r="M47" s="72"/>
      <c r="N47" s="73"/>
      <c r="O47" s="204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204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7"/>
      <c r="AN47" s="203"/>
      <c r="AO47" s="72"/>
      <c r="AP47" s="72"/>
      <c r="AQ47" s="72"/>
      <c r="AR47" s="73"/>
      <c r="AS47" s="204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15.75" customHeight="1">
      <c r="A48" s="197"/>
      <c r="B48" s="75" t="s">
        <v>15</v>
      </c>
      <c r="C48" s="200" t="s">
        <v>21</v>
      </c>
      <c r="D48" s="202"/>
      <c r="E48" s="72"/>
      <c r="F48" s="72"/>
      <c r="G48" s="72"/>
      <c r="H48" s="73"/>
      <c r="I48" s="52"/>
      <c r="J48" s="203"/>
      <c r="K48" s="72"/>
      <c r="L48" s="72"/>
      <c r="M48" s="72"/>
      <c r="N48" s="73"/>
      <c r="O48" s="52"/>
      <c r="P48" s="205"/>
      <c r="Q48" s="72"/>
      <c r="R48" s="72"/>
      <c r="S48" s="72"/>
      <c r="T48" s="73"/>
      <c r="U48" s="73"/>
      <c r="V48" s="205"/>
      <c r="W48" s="72"/>
      <c r="X48" s="72"/>
      <c r="Y48" s="72"/>
      <c r="Z48" s="73"/>
      <c r="AA48" s="52"/>
      <c r="AB48" s="203"/>
      <c r="AC48" s="72"/>
      <c r="AD48" s="72"/>
      <c r="AE48" s="72"/>
      <c r="AF48" s="73"/>
      <c r="AG48" s="73"/>
      <c r="AH48" s="73"/>
      <c r="AI48" s="72"/>
      <c r="AJ48" s="72"/>
      <c r="AK48" s="68"/>
      <c r="AL48" s="92"/>
      <c r="AM48" s="208"/>
      <c r="AN48" s="203"/>
      <c r="AO48" s="72"/>
      <c r="AP48" s="72"/>
      <c r="AQ48" s="72"/>
      <c r="AR48" s="73"/>
      <c r="AS48" s="52"/>
      <c r="AT48" s="203"/>
      <c r="AU48" s="72"/>
      <c r="AV48" s="72"/>
      <c r="AW48" s="13"/>
      <c r="AX48" s="7"/>
      <c r="AY48" s="74"/>
      <c r="AZ48" s="177"/>
      <c r="BA48" s="178"/>
      <c r="BB48" s="178"/>
      <c r="BC48" s="178"/>
      <c r="BD48" s="178"/>
      <c r="BE48" s="178"/>
      <c r="BF48" s="222"/>
      <c r="BG48" s="222"/>
    </row>
    <row r="49" spans="1:59" s="123" customFormat="1" ht="15.75" customHeight="1">
      <c r="A49" s="197"/>
      <c r="B49" s="75" t="s">
        <v>15</v>
      </c>
      <c r="C49" s="200" t="s">
        <v>33</v>
      </c>
      <c r="D49" s="202"/>
      <c r="E49" s="72"/>
      <c r="F49" s="72"/>
      <c r="G49" s="72"/>
      <c r="H49" s="73"/>
      <c r="I49" s="52"/>
      <c r="J49" s="203"/>
      <c r="K49" s="72"/>
      <c r="L49" s="72"/>
      <c r="M49" s="72"/>
      <c r="N49" s="73"/>
      <c r="O49" s="52"/>
      <c r="P49" s="205"/>
      <c r="Q49" s="72"/>
      <c r="R49" s="72"/>
      <c r="S49" s="72"/>
      <c r="T49" s="73"/>
      <c r="U49" s="73"/>
      <c r="V49" s="205"/>
      <c r="W49" s="72"/>
      <c r="X49" s="72"/>
      <c r="Y49" s="72"/>
      <c r="Z49" s="73"/>
      <c r="AA49" s="52"/>
      <c r="AB49" s="203"/>
      <c r="AC49" s="72"/>
      <c r="AD49" s="72"/>
      <c r="AE49" s="72"/>
      <c r="AF49" s="73"/>
      <c r="AG49" s="73"/>
      <c r="AH49" s="73"/>
      <c r="AI49" s="72"/>
      <c r="AJ49" s="72"/>
      <c r="AK49" s="68"/>
      <c r="AL49" s="92"/>
      <c r="AM49" s="208"/>
      <c r="AN49" s="203"/>
      <c r="AO49" s="72"/>
      <c r="AP49" s="72"/>
      <c r="AQ49" s="72"/>
      <c r="AR49" s="73"/>
      <c r="AS49" s="52"/>
      <c r="AT49" s="203"/>
      <c r="AU49" s="72"/>
      <c r="AV49" s="72"/>
      <c r="AW49" s="13"/>
      <c r="AX49" s="7"/>
      <c r="AY49" s="74"/>
      <c r="AZ49" s="177"/>
      <c r="BA49" s="178"/>
      <c r="BB49" s="178"/>
      <c r="BC49" s="178"/>
      <c r="BD49" s="178"/>
      <c r="BE49" s="178"/>
      <c r="BF49" s="222"/>
      <c r="BG49" s="222"/>
    </row>
    <row r="50" spans="1:59" s="123" customFormat="1" ht="9.9499999999999993" customHeight="1">
      <c r="A50" s="520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8"/>
      <c r="X50" s="538"/>
      <c r="Y50" s="538"/>
      <c r="Z50" s="538"/>
      <c r="AA50" s="538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8"/>
      <c r="AX50" s="258"/>
      <c r="AY50" s="258"/>
      <c r="AZ50" s="174"/>
      <c r="BA50" s="175"/>
      <c r="BB50" s="175"/>
      <c r="BC50" s="175"/>
      <c r="BD50" s="175"/>
      <c r="BE50" s="176"/>
    </row>
    <row r="51" spans="1:59" s="123" customFormat="1" ht="15.75" customHeight="1">
      <c r="A51" s="517" t="s">
        <v>22</v>
      </c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174"/>
      <c r="BA51" s="175"/>
      <c r="BB51" s="175"/>
      <c r="BC51" s="175"/>
      <c r="BD51" s="175"/>
      <c r="BE51" s="176"/>
    </row>
    <row r="52" spans="1:59" s="123" customFormat="1" ht="15.75" customHeight="1">
      <c r="A52" s="179"/>
      <c r="B52" s="108"/>
      <c r="C52" s="180" t="s">
        <v>23</v>
      </c>
      <c r="D52" s="33"/>
      <c r="E52" s="34"/>
      <c r="F52" s="34"/>
      <c r="G52" s="34"/>
      <c r="H52" s="9"/>
      <c r="I52" s="35" t="str">
        <f>IF(COUNTIF(I12:I49,"A")=0,"",COUNTIF(I12:I49,"A"))</f>
        <v/>
      </c>
      <c r="J52" s="33"/>
      <c r="K52" s="34"/>
      <c r="L52" s="34"/>
      <c r="M52" s="34"/>
      <c r="N52" s="9"/>
      <c r="O52" s="35" t="str">
        <f>IF(COUNTIF(O12:O49,"A")=0,"",COUNTIF(O12:O49,"A"))</f>
        <v/>
      </c>
      <c r="P52" s="33"/>
      <c r="Q52" s="34"/>
      <c r="R52" s="34"/>
      <c r="S52" s="34"/>
      <c r="T52" s="9"/>
      <c r="U52" s="35" t="str">
        <f>IF(COUNTIF(U12:U49,"A")=0,"",COUNTIF(U12:U49,"A"))</f>
        <v/>
      </c>
      <c r="V52" s="33"/>
      <c r="W52" s="34"/>
      <c r="X52" s="34"/>
      <c r="Y52" s="34"/>
      <c r="Z52" s="9"/>
      <c r="AA52" s="35" t="str">
        <f>IF(COUNTIF(AA12:AA49,"A")=0,"",COUNTIF(AA12:AA49,"A"))</f>
        <v/>
      </c>
      <c r="AB52" s="33"/>
      <c r="AC52" s="34"/>
      <c r="AD52" s="34"/>
      <c r="AE52" s="34"/>
      <c r="AF52" s="9"/>
      <c r="AG52" s="35" t="str">
        <f>IF(COUNTIF(AG12:AG49,"A")=0,"",COUNTIF(AG12:AG49,"A"))</f>
        <v/>
      </c>
      <c r="AH52" s="33"/>
      <c r="AI52" s="34"/>
      <c r="AJ52" s="34"/>
      <c r="AK52" s="34"/>
      <c r="AL52" s="9"/>
      <c r="AM52" s="35" t="str">
        <f>IF(COUNTIF(AM12:AM49,"A")=0,"",COUNTIF(AM12:AM49,"A"))</f>
        <v/>
      </c>
      <c r="AN52" s="33"/>
      <c r="AO52" s="34"/>
      <c r="AP52" s="34"/>
      <c r="AQ52" s="34"/>
      <c r="AR52" s="9"/>
      <c r="AS52" s="35" t="str">
        <f>IF(COUNTIF(AS12:AS49,"A")=0,"",COUNTIF(AS12:AS49,"A"))</f>
        <v/>
      </c>
      <c r="AT52" s="33"/>
      <c r="AU52" s="34"/>
      <c r="AV52" s="34"/>
      <c r="AW52" s="34"/>
      <c r="AX52" s="9"/>
      <c r="AY52" s="35" t="str">
        <f>IF(COUNTIF(AY12:AY49,"A")=0,"",COUNTIF(AY12:AY49,"A"))</f>
        <v/>
      </c>
      <c r="AZ52" s="36"/>
      <c r="BA52" s="34"/>
      <c r="BB52" s="34"/>
      <c r="BC52" s="34"/>
      <c r="BD52" s="9"/>
      <c r="BE52" s="95" t="str">
        <f t="shared" ref="BE52:BE64" si="66">IF(SUM(I52:AY52)=0,"",SUM(I52:AY52))</f>
        <v/>
      </c>
    </row>
    <row r="53" spans="1:59" s="123" customFormat="1" ht="15.75" customHeight="1">
      <c r="A53" s="179"/>
      <c r="B53" s="108"/>
      <c r="C53" s="180" t="s">
        <v>24</v>
      </c>
      <c r="D53" s="33"/>
      <c r="E53" s="34"/>
      <c r="F53" s="34"/>
      <c r="G53" s="34"/>
      <c r="H53" s="9"/>
      <c r="I53" s="35" t="str">
        <f>IF(COUNTIF(I12:I49,"B")=0,"",COUNTIF(I12:I49,"B"))</f>
        <v/>
      </c>
      <c r="J53" s="33"/>
      <c r="K53" s="34"/>
      <c r="L53" s="34"/>
      <c r="M53" s="34"/>
      <c r="N53" s="9"/>
      <c r="O53" s="35" t="str">
        <f>IF(COUNTIF(O12:O49,"B")=0,"",COUNTIF(O12:O49,"B"))</f>
        <v/>
      </c>
      <c r="P53" s="33"/>
      <c r="Q53" s="34"/>
      <c r="R53" s="34"/>
      <c r="S53" s="34"/>
      <c r="T53" s="9"/>
      <c r="U53" s="35" t="str">
        <f>IF(COUNTIF(U12:U49,"B")=0,"",COUNTIF(U12:U49,"B"))</f>
        <v/>
      </c>
      <c r="V53" s="33"/>
      <c r="W53" s="34"/>
      <c r="X53" s="34"/>
      <c r="Y53" s="34"/>
      <c r="Z53" s="9"/>
      <c r="AA53" s="35" t="str">
        <f>IF(COUNTIF(AA12:AA49,"B")=0,"",COUNTIF(AA12:AA49,"B"))</f>
        <v/>
      </c>
      <c r="AB53" s="33"/>
      <c r="AC53" s="34"/>
      <c r="AD53" s="34"/>
      <c r="AE53" s="34"/>
      <c r="AF53" s="9"/>
      <c r="AG53" s="35">
        <f>IF(COUNTIF(AG12:AG49,"B")=0,"",COUNTIF(AG12:AG49,"B"))</f>
        <v>3</v>
      </c>
      <c r="AH53" s="33"/>
      <c r="AI53" s="34"/>
      <c r="AJ53" s="34"/>
      <c r="AK53" s="34"/>
      <c r="AL53" s="9"/>
      <c r="AM53" s="35">
        <f>IF(COUNTIF(AM12:AM49,"B")=0,"",COUNTIF(AM12:AM49,"B"))</f>
        <v>1</v>
      </c>
      <c r="AN53" s="33"/>
      <c r="AO53" s="34"/>
      <c r="AP53" s="34"/>
      <c r="AQ53" s="34"/>
      <c r="AR53" s="9"/>
      <c r="AS53" s="35" t="str">
        <f>IF(COUNTIF(AS12:AS49,"B")=0,"",COUNTIF(AS12:AS49,"B"))</f>
        <v/>
      </c>
      <c r="AT53" s="33"/>
      <c r="AU53" s="34"/>
      <c r="AV53" s="34"/>
      <c r="AW53" s="34"/>
      <c r="AX53" s="9"/>
      <c r="AY53" s="35" t="str">
        <f>IF(COUNTIF(AY12:AY49,"B")=0,"",COUNTIF(AY12:AY49,"B"))</f>
        <v/>
      </c>
      <c r="AZ53" s="36"/>
      <c r="BA53" s="34"/>
      <c r="BB53" s="34"/>
      <c r="BC53" s="34"/>
      <c r="BD53" s="9"/>
      <c r="BE53" s="95">
        <f t="shared" si="66"/>
        <v>4</v>
      </c>
    </row>
    <row r="54" spans="1:59" s="123" customFormat="1" ht="15.75" customHeight="1">
      <c r="A54" s="179"/>
      <c r="B54" s="108"/>
      <c r="C54" s="180" t="s">
        <v>68</v>
      </c>
      <c r="D54" s="33"/>
      <c r="E54" s="34"/>
      <c r="F54" s="34"/>
      <c r="G54" s="34"/>
      <c r="H54" s="9"/>
      <c r="I54" s="35" t="str">
        <f>IF(COUNTIF(I12:I49,"ÉÉ")=0,"",COUNTIF(I12:I49,"ÉÉ"))</f>
        <v/>
      </c>
      <c r="J54" s="33"/>
      <c r="K54" s="34"/>
      <c r="L54" s="34"/>
      <c r="M54" s="34"/>
      <c r="N54" s="9"/>
      <c r="O54" s="35" t="str">
        <f>IF(COUNTIF(O12:O49,"ÉÉ")=0,"",COUNTIF(O12:O49,"ÉÉ"))</f>
        <v/>
      </c>
      <c r="P54" s="33"/>
      <c r="Q54" s="34"/>
      <c r="R54" s="34"/>
      <c r="S54" s="34"/>
      <c r="T54" s="9"/>
      <c r="U54" s="35" t="str">
        <f>IF(COUNTIF(U12:U49,"ÉÉ")=0,"",COUNTIF(U12:U49,"ÉÉ"))</f>
        <v/>
      </c>
      <c r="V54" s="33"/>
      <c r="W54" s="34"/>
      <c r="X54" s="34"/>
      <c r="Y54" s="34"/>
      <c r="Z54" s="9"/>
      <c r="AA54" s="35" t="str">
        <f>IF(COUNTIF(AA12:AA49,"ÉÉ")=0,"",COUNTIF(AA12:AA49,"ÉÉ"))</f>
        <v/>
      </c>
      <c r="AB54" s="33"/>
      <c r="AC54" s="34"/>
      <c r="AD54" s="34"/>
      <c r="AE54" s="34"/>
      <c r="AF54" s="9"/>
      <c r="AG54" s="35">
        <f>IF(COUNTIF(AG12:AG49,"ÉÉ")=0,"",COUNTIF(AG12:AG49,"ÉÉ"))</f>
        <v>2</v>
      </c>
      <c r="AH54" s="33"/>
      <c r="AI54" s="34"/>
      <c r="AJ54" s="34"/>
      <c r="AK54" s="34"/>
      <c r="AL54" s="9"/>
      <c r="AM54" s="35" t="str">
        <f>IF(COUNTIF(AM12:AM49,"ÉÉ")=0,"",COUNTIF(AM12:AM49,"ÉÉ"))</f>
        <v/>
      </c>
      <c r="AN54" s="33"/>
      <c r="AO54" s="34"/>
      <c r="AP54" s="34"/>
      <c r="AQ54" s="34"/>
      <c r="AR54" s="9"/>
      <c r="AS54" s="35" t="str">
        <f>IF(COUNTIF(AS12:AS49,"ÉÉ")=0,"",COUNTIF(AS12:AS49,"ÉÉ"))</f>
        <v/>
      </c>
      <c r="AT54" s="33"/>
      <c r="AU54" s="34"/>
      <c r="AV54" s="34"/>
      <c r="AW54" s="34"/>
      <c r="AX54" s="9"/>
      <c r="AY54" s="35" t="str">
        <f>IF(COUNTIF(AY12:AY49,"ÉÉ")=0,"",COUNTIF(AY12:AY49,"ÉÉ"))</f>
        <v/>
      </c>
      <c r="AZ54" s="36"/>
      <c r="BA54" s="34"/>
      <c r="BB54" s="34"/>
      <c r="BC54" s="34"/>
      <c r="BD54" s="9"/>
      <c r="BE54" s="95">
        <f t="shared" si="66"/>
        <v>2</v>
      </c>
    </row>
    <row r="55" spans="1:59" s="123" customFormat="1" ht="15.75" customHeight="1">
      <c r="A55" s="179"/>
      <c r="B55" s="108"/>
      <c r="C55" s="180" t="s">
        <v>69</v>
      </c>
      <c r="D55" s="96"/>
      <c r="E55" s="97"/>
      <c r="F55" s="97"/>
      <c r="G55" s="97"/>
      <c r="H55" s="98"/>
      <c r="I55" s="35" t="str">
        <f>IF(COUNTIF(I12:I49,"ÉÉ(Z)")=0,"",COUNTIF(I12:I49,"ÉÉ(Z)"))</f>
        <v/>
      </c>
      <c r="J55" s="96"/>
      <c r="K55" s="97"/>
      <c r="L55" s="97"/>
      <c r="M55" s="97"/>
      <c r="N55" s="98"/>
      <c r="O55" s="35" t="str">
        <f>IF(COUNTIF(O12:O49,"ÉÉ(Z)")=0,"",COUNTIF(O12:O49,"ÉÉ(Z)"))</f>
        <v/>
      </c>
      <c r="P55" s="96"/>
      <c r="Q55" s="97"/>
      <c r="R55" s="97"/>
      <c r="S55" s="97"/>
      <c r="T55" s="98"/>
      <c r="U55" s="35" t="str">
        <f>IF(COUNTIF(U12:U49,"ÉÉ(Z)")=0,"",COUNTIF(U12:U49,"ÉÉ(Z)"))</f>
        <v/>
      </c>
      <c r="V55" s="96"/>
      <c r="W55" s="97"/>
      <c r="X55" s="97"/>
      <c r="Y55" s="97"/>
      <c r="Z55" s="98"/>
      <c r="AA55" s="35" t="str">
        <f>IF(COUNTIF(AA12:AA49,"ÉÉ(Z)")=0,"",COUNTIF(AA12:AA49,"ÉÉ(Z)"))</f>
        <v/>
      </c>
      <c r="AB55" s="96"/>
      <c r="AC55" s="97"/>
      <c r="AD55" s="97"/>
      <c r="AE55" s="97"/>
      <c r="AF55" s="98"/>
      <c r="AG55" s="35" t="str">
        <f>IF(COUNTIF(AG12:AG49,"ÉÉ(Z)")=0,"",COUNTIF(AG12:AG49,"ÉÉ(Z)"))</f>
        <v/>
      </c>
      <c r="AH55" s="96"/>
      <c r="AI55" s="97"/>
      <c r="AJ55" s="97"/>
      <c r="AK55" s="97"/>
      <c r="AL55" s="98"/>
      <c r="AM55" s="35" t="str">
        <f>IF(COUNTIF(AM12:AM49,"ÉÉ(Z)")=0,"",COUNTIF(AM12:AM49,"ÉÉ(Z)"))</f>
        <v/>
      </c>
      <c r="AN55" s="96"/>
      <c r="AO55" s="97"/>
      <c r="AP55" s="97"/>
      <c r="AQ55" s="97"/>
      <c r="AR55" s="98"/>
      <c r="AS55" s="35" t="str">
        <f>IF(COUNTIF(AS12:AS49,"ÉÉ(Z)")=0,"",COUNTIF(AS12:AS49,"ÉÉ(Z)"))</f>
        <v/>
      </c>
      <c r="AT55" s="96"/>
      <c r="AU55" s="97"/>
      <c r="AV55" s="97"/>
      <c r="AW55" s="97"/>
      <c r="AX55" s="98"/>
      <c r="AY55" s="35" t="str">
        <f>IF(COUNTIF(AY12:AY49,"ÉÉ(Z)")=0,"",COUNTIF(AY12:AY49,"ÉÉ(Z)"))</f>
        <v/>
      </c>
      <c r="AZ55" s="99"/>
      <c r="BA55" s="97"/>
      <c r="BB55" s="97"/>
      <c r="BC55" s="97"/>
      <c r="BD55" s="98"/>
      <c r="BE55" s="95" t="str">
        <f t="shared" si="66"/>
        <v/>
      </c>
    </row>
    <row r="56" spans="1:59" s="123" customFormat="1" ht="15.75" customHeight="1">
      <c r="A56" s="179"/>
      <c r="B56" s="108"/>
      <c r="C56" s="180" t="s">
        <v>70</v>
      </c>
      <c r="D56" s="33"/>
      <c r="E56" s="34"/>
      <c r="F56" s="34"/>
      <c r="G56" s="34"/>
      <c r="H56" s="9"/>
      <c r="I56" s="35" t="str">
        <f>IF(COUNTIF(I12:I49,"GYJ")=0,"",COUNTIF(I12:I49,"GYJ"))</f>
        <v/>
      </c>
      <c r="J56" s="33"/>
      <c r="K56" s="34"/>
      <c r="L56" s="34"/>
      <c r="M56" s="34"/>
      <c r="N56" s="9"/>
      <c r="O56" s="35" t="str">
        <f>IF(COUNTIF(O12:O49,"GYJ")=0,"",COUNTIF(O12:O49,"GYJ"))</f>
        <v/>
      </c>
      <c r="P56" s="33"/>
      <c r="Q56" s="34"/>
      <c r="R56" s="34"/>
      <c r="S56" s="34"/>
      <c r="T56" s="9"/>
      <c r="U56" s="35" t="str">
        <f>IF(COUNTIF(U12:U49,"GYJ")=0,"",COUNTIF(U12:U49,"GYJ"))</f>
        <v/>
      </c>
      <c r="V56" s="33"/>
      <c r="W56" s="34"/>
      <c r="X56" s="34"/>
      <c r="Y56" s="34"/>
      <c r="Z56" s="9"/>
      <c r="AA56" s="35" t="str">
        <f>IF(COUNTIF(AA12:AA49,"GYJ")=0,"",COUNTIF(AA12:AA49,"GYJ"))</f>
        <v/>
      </c>
      <c r="AB56" s="33"/>
      <c r="AC56" s="34"/>
      <c r="AD56" s="34"/>
      <c r="AE56" s="34"/>
      <c r="AF56" s="9"/>
      <c r="AG56" s="35" t="str">
        <f>IF(COUNTIF(AG12:AG49,"GYJ")=0,"",COUNTIF(AG12:AG49,"GYJ"))</f>
        <v/>
      </c>
      <c r="AH56" s="33"/>
      <c r="AI56" s="34"/>
      <c r="AJ56" s="34"/>
      <c r="AK56" s="34"/>
      <c r="AL56" s="9"/>
      <c r="AM56" s="35">
        <f>IF(COUNTIF(AM12:AM49,"GYJ")=0,"",COUNTIF(AM12:AM49,"GYJ"))</f>
        <v>2</v>
      </c>
      <c r="AN56" s="33"/>
      <c r="AO56" s="34"/>
      <c r="AP56" s="34"/>
      <c r="AQ56" s="34"/>
      <c r="AR56" s="9"/>
      <c r="AS56" s="35">
        <f>IF(COUNTIF(AS12:AS49,"GYJ")=0,"",COUNTIF(AS12:AS49,"GYJ"))</f>
        <v>2</v>
      </c>
      <c r="AT56" s="33"/>
      <c r="AU56" s="34"/>
      <c r="AV56" s="34"/>
      <c r="AW56" s="34"/>
      <c r="AX56" s="9"/>
      <c r="AY56" s="35" t="str">
        <f>IF(COUNTIF(AY12:AY49,"GYJ")=0,"",COUNTIF(AY12:AY49,"GYJ"))</f>
        <v/>
      </c>
      <c r="AZ56" s="36"/>
      <c r="BA56" s="34"/>
      <c r="BB56" s="34"/>
      <c r="BC56" s="34"/>
      <c r="BD56" s="9"/>
      <c r="BE56" s="95">
        <f t="shared" si="66"/>
        <v>4</v>
      </c>
    </row>
    <row r="57" spans="1:59" s="123" customFormat="1" ht="15.75" customHeight="1">
      <c r="A57" s="179"/>
      <c r="B57" s="181"/>
      <c r="C57" s="180" t="s">
        <v>71</v>
      </c>
      <c r="D57" s="33"/>
      <c r="E57" s="34"/>
      <c r="F57" s="34"/>
      <c r="G57" s="34"/>
      <c r="H57" s="9"/>
      <c r="I57" s="35" t="str">
        <f>IF(COUNTIF(I12:I49,"GYJ(Z)")=0,"",COUNTIF(I12:I49,"GYJ(Z)"))</f>
        <v/>
      </c>
      <c r="J57" s="33"/>
      <c r="K57" s="34"/>
      <c r="L57" s="34"/>
      <c r="M57" s="34"/>
      <c r="N57" s="9"/>
      <c r="O57" s="35" t="str">
        <f>IF(COUNTIF(O12:O49,"GYJ(Z)")=0,"",COUNTIF(O12:O49,"GYJ(Z)"))</f>
        <v/>
      </c>
      <c r="P57" s="33"/>
      <c r="Q57" s="34"/>
      <c r="R57" s="34"/>
      <c r="S57" s="34"/>
      <c r="T57" s="9"/>
      <c r="U57" s="35" t="str">
        <f>IF(COUNTIF(U12:U49,"GYJ(Z)")=0,"",COUNTIF(U12:U49,"GYJ(Z)"))</f>
        <v/>
      </c>
      <c r="V57" s="33"/>
      <c r="W57" s="34"/>
      <c r="X57" s="34"/>
      <c r="Y57" s="34"/>
      <c r="Z57" s="9"/>
      <c r="AA57" s="35" t="str">
        <f>IF(COUNTIF(AA12:AA49,"GYJ(Z)")=0,"",COUNTIF(AA12:AA49,"GYJ(Z)"))</f>
        <v/>
      </c>
      <c r="AB57" s="33"/>
      <c r="AC57" s="34"/>
      <c r="AD57" s="34"/>
      <c r="AE57" s="34"/>
      <c r="AF57" s="9"/>
      <c r="AG57" s="35" t="str">
        <f>IF(COUNTIF(AG12:AG49,"GYJ(Z)")=0,"",COUNTIF(AG12:AG49,"GYJ(Z)"))</f>
        <v/>
      </c>
      <c r="AH57" s="33"/>
      <c r="AI57" s="34"/>
      <c r="AJ57" s="34"/>
      <c r="AK57" s="34"/>
      <c r="AL57" s="9"/>
      <c r="AM57" s="35" t="str">
        <f>IF(COUNTIF(AM12:AM49,"GYJ(Z)")=0,"",COUNTIF(AM12:AM49,"GYJ(Z)"))</f>
        <v/>
      </c>
      <c r="AN57" s="33"/>
      <c r="AO57" s="34"/>
      <c r="AP57" s="34"/>
      <c r="AQ57" s="34"/>
      <c r="AR57" s="9"/>
      <c r="AS57" s="35" t="str">
        <f>IF(COUNTIF(AS12:AS49,"GYJ(Z)")=0,"",COUNTIF(AS12:AS49,"GYJ(Z)"))</f>
        <v/>
      </c>
      <c r="AT57" s="33"/>
      <c r="AU57" s="34"/>
      <c r="AV57" s="34"/>
      <c r="AW57" s="34"/>
      <c r="AX57" s="9"/>
      <c r="AY57" s="35" t="str">
        <f>IF(COUNTIF(AY12:AY49,"GYJ(Z)")=0,"",COUNTIF(AY12:AY49,"GYJ(Z)"))</f>
        <v/>
      </c>
      <c r="AZ57" s="36"/>
      <c r="BA57" s="34"/>
      <c r="BB57" s="34"/>
      <c r="BC57" s="34"/>
      <c r="BD57" s="9"/>
      <c r="BE57" s="95" t="str">
        <f t="shared" si="66"/>
        <v/>
      </c>
    </row>
    <row r="58" spans="1:59" s="123" customFormat="1" ht="15.75" customHeight="1">
      <c r="A58" s="179"/>
      <c r="B58" s="108"/>
      <c r="C58" s="32" t="s">
        <v>35</v>
      </c>
      <c r="D58" s="33"/>
      <c r="E58" s="34"/>
      <c r="F58" s="34"/>
      <c r="G58" s="34"/>
      <c r="H58" s="9"/>
      <c r="I58" s="35" t="str">
        <f>IF(COUNTIF(I12:I49,"K")=0,"",COUNTIF(I12:I49,"K"))</f>
        <v/>
      </c>
      <c r="J58" s="33"/>
      <c r="K58" s="34"/>
      <c r="L58" s="34"/>
      <c r="M58" s="34"/>
      <c r="N58" s="9"/>
      <c r="O58" s="35" t="str">
        <f>IF(COUNTIF(O12:O49,"K")=0,"",COUNTIF(O12:O49,"K"))</f>
        <v/>
      </c>
      <c r="P58" s="33"/>
      <c r="Q58" s="34"/>
      <c r="R58" s="34"/>
      <c r="S58" s="34"/>
      <c r="T58" s="9"/>
      <c r="U58" s="35" t="str">
        <f>IF(COUNTIF(U12:U49,"K")=0,"",COUNTIF(U12:U49,"K"))</f>
        <v/>
      </c>
      <c r="V58" s="33"/>
      <c r="W58" s="34"/>
      <c r="X58" s="34"/>
      <c r="Y58" s="34"/>
      <c r="Z58" s="9"/>
      <c r="AA58" s="35" t="str">
        <f>IF(COUNTIF(AA12:AA49,"K")=0,"",COUNTIF(AA12:AA49,"K"))</f>
        <v/>
      </c>
      <c r="AB58" s="33"/>
      <c r="AC58" s="34"/>
      <c r="AD58" s="34"/>
      <c r="AE58" s="34"/>
      <c r="AF58" s="9"/>
      <c r="AG58" s="35" t="str">
        <f>IF(COUNTIF(AG12:AG49,"K")=0,"",COUNTIF(AG12:AG49,"K"))</f>
        <v/>
      </c>
      <c r="AH58" s="33"/>
      <c r="AI58" s="34"/>
      <c r="AJ58" s="34"/>
      <c r="AK58" s="34"/>
      <c r="AL58" s="9"/>
      <c r="AM58" s="35" t="str">
        <f>IF(COUNTIF(AM12:AM49,"K")=0,"",COUNTIF(AM12:AM49,"K"))</f>
        <v/>
      </c>
      <c r="AN58" s="33"/>
      <c r="AO58" s="34"/>
      <c r="AP58" s="34"/>
      <c r="AQ58" s="34"/>
      <c r="AR58" s="9"/>
      <c r="AS58" s="35" t="str">
        <f>IF(COUNTIF(AS12:AS49,"K")=0,"",COUNTIF(AS12:AS49,"K"))</f>
        <v/>
      </c>
      <c r="AT58" s="33"/>
      <c r="AU58" s="34"/>
      <c r="AV58" s="34"/>
      <c r="AW58" s="34"/>
      <c r="AX58" s="9"/>
      <c r="AY58" s="35" t="str">
        <f>IF(COUNTIF(AY12:AY49,"K")=0,"",COUNTIF(AY12:AY49,"K"))</f>
        <v/>
      </c>
      <c r="AZ58" s="36"/>
      <c r="BA58" s="34"/>
      <c r="BB58" s="34"/>
      <c r="BC58" s="34"/>
      <c r="BD58" s="9"/>
      <c r="BE58" s="95" t="str">
        <f t="shared" si="66"/>
        <v/>
      </c>
    </row>
    <row r="59" spans="1:59" s="123" customFormat="1" ht="15.75" customHeight="1">
      <c r="A59" s="179"/>
      <c r="B59" s="108"/>
      <c r="C59" s="32" t="s">
        <v>36</v>
      </c>
      <c r="D59" s="33"/>
      <c r="E59" s="34"/>
      <c r="F59" s="34"/>
      <c r="G59" s="34"/>
      <c r="H59" s="9"/>
      <c r="I59" s="35" t="str">
        <f>IF(COUNTIF(I12:I49,"K(Z)")=0,"",COUNTIF(I12:I49,"K(Z)"))</f>
        <v/>
      </c>
      <c r="J59" s="33"/>
      <c r="K59" s="34"/>
      <c r="L59" s="34"/>
      <c r="M59" s="34"/>
      <c r="N59" s="9"/>
      <c r="O59" s="35" t="str">
        <f>IF(COUNTIF(O12:O49,"K(Z)")=0,"",COUNTIF(O12:O49,"K(Z)"))</f>
        <v/>
      </c>
      <c r="P59" s="33"/>
      <c r="Q59" s="34"/>
      <c r="R59" s="34"/>
      <c r="S59" s="34"/>
      <c r="T59" s="9"/>
      <c r="U59" s="35" t="str">
        <f>IF(COUNTIF(U12:U49,"K(Z)")=0,"",COUNTIF(U12:U49,"K(Z)"))</f>
        <v/>
      </c>
      <c r="V59" s="33"/>
      <c r="W59" s="34"/>
      <c r="X59" s="34"/>
      <c r="Y59" s="34"/>
      <c r="Z59" s="9"/>
      <c r="AA59" s="35" t="str">
        <f>IF(COUNTIF(AA12:AA49,"K(Z)")=0,"",COUNTIF(AA12:AA49,"K(Z)"))</f>
        <v/>
      </c>
      <c r="AB59" s="33"/>
      <c r="AC59" s="34"/>
      <c r="AD59" s="34"/>
      <c r="AE59" s="34"/>
      <c r="AF59" s="9"/>
      <c r="AG59" s="35" t="str">
        <f>IF(COUNTIF(AG12:AG49,"K(Z)")=0,"",COUNTIF(AG12:AG49,"K(Z)"))</f>
        <v/>
      </c>
      <c r="AH59" s="33"/>
      <c r="AI59" s="34"/>
      <c r="AJ59" s="34"/>
      <c r="AK59" s="34"/>
      <c r="AL59" s="9"/>
      <c r="AM59" s="35" t="str">
        <f>IF(COUNTIF(AM12:AM49,"K(Z)")=0,"",COUNTIF(AM12:AM49,"K(Z)"))</f>
        <v/>
      </c>
      <c r="AN59" s="33"/>
      <c r="AO59" s="34"/>
      <c r="AP59" s="34"/>
      <c r="AQ59" s="34"/>
      <c r="AR59" s="9"/>
      <c r="AS59" s="35" t="str">
        <f>IF(COUNTIF(AS12:AS49,"K(Z)")=0,"",COUNTIF(AS12:AS49,"K(Z)"))</f>
        <v/>
      </c>
      <c r="AT59" s="33"/>
      <c r="AU59" s="34"/>
      <c r="AV59" s="34"/>
      <c r="AW59" s="34"/>
      <c r="AX59" s="9"/>
      <c r="AY59" s="35" t="str">
        <f>IF(COUNTIF(AY12:AY49,"K(Z)")=0,"",COUNTIF(AY12:AY49,"K(Z)"))</f>
        <v/>
      </c>
      <c r="AZ59" s="36"/>
      <c r="BA59" s="34"/>
      <c r="BB59" s="34"/>
      <c r="BC59" s="34"/>
      <c r="BD59" s="9"/>
      <c r="BE59" s="95" t="str">
        <f t="shared" si="66"/>
        <v/>
      </c>
    </row>
    <row r="60" spans="1:59" s="123" customFormat="1" ht="15.75" customHeight="1">
      <c r="A60" s="179"/>
      <c r="B60" s="108"/>
      <c r="C60" s="180" t="s">
        <v>25</v>
      </c>
      <c r="D60" s="33"/>
      <c r="E60" s="34"/>
      <c r="F60" s="34"/>
      <c r="G60" s="34"/>
      <c r="H60" s="9"/>
      <c r="I60" s="35" t="str">
        <f>IF(COUNTIF(I12:I49,"AV")=0,"",COUNTIF(I12:I49,"AV"))</f>
        <v/>
      </c>
      <c r="J60" s="33"/>
      <c r="K60" s="34"/>
      <c r="L60" s="34"/>
      <c r="M60" s="34"/>
      <c r="N60" s="9"/>
      <c r="O60" s="35" t="str">
        <f>IF(COUNTIF(O12:O49,"AV")=0,"",COUNTIF(O12:O49,"AV"))</f>
        <v/>
      </c>
      <c r="P60" s="33"/>
      <c r="Q60" s="34"/>
      <c r="R60" s="34"/>
      <c r="S60" s="34"/>
      <c r="T60" s="9"/>
      <c r="U60" s="35" t="str">
        <f>IF(COUNTIF(U12:U49,"AV")=0,"",COUNTIF(U12:U49,"AV"))</f>
        <v/>
      </c>
      <c r="V60" s="33"/>
      <c r="W60" s="34"/>
      <c r="X60" s="34"/>
      <c r="Y60" s="34"/>
      <c r="Z60" s="9"/>
      <c r="AA60" s="35" t="str">
        <f>IF(COUNTIF(AA12:AA49,"AV")=0,"",COUNTIF(AA12:AA49,"AV"))</f>
        <v/>
      </c>
      <c r="AB60" s="33"/>
      <c r="AC60" s="34"/>
      <c r="AD60" s="34"/>
      <c r="AE60" s="34"/>
      <c r="AF60" s="9"/>
      <c r="AG60" s="35" t="str">
        <f>IF(COUNTIF(AG12:AG49,"AV")=0,"",COUNTIF(AG12:AG49,"AV"))</f>
        <v/>
      </c>
      <c r="AH60" s="33"/>
      <c r="AI60" s="34"/>
      <c r="AJ60" s="34"/>
      <c r="AK60" s="34"/>
      <c r="AL60" s="9"/>
      <c r="AM60" s="35" t="str">
        <f>IF(COUNTIF(AM12:AM49,"AV")=0,"",COUNTIF(AM12:AM49,"AV"))</f>
        <v/>
      </c>
      <c r="AN60" s="33"/>
      <c r="AO60" s="34"/>
      <c r="AP60" s="34"/>
      <c r="AQ60" s="34"/>
      <c r="AR60" s="9"/>
      <c r="AS60" s="35" t="str">
        <f>IF(COUNTIF(AS12:AS49,"AV")=0,"",COUNTIF(AS12:AS49,"AV"))</f>
        <v/>
      </c>
      <c r="AT60" s="33"/>
      <c r="AU60" s="34"/>
      <c r="AV60" s="34"/>
      <c r="AW60" s="34"/>
      <c r="AX60" s="9"/>
      <c r="AY60" s="35" t="str">
        <f>IF(COUNTIF(AY12:AY49,"AV")=0,"",COUNTIF(AY12:AY49,"AV"))</f>
        <v/>
      </c>
      <c r="AZ60" s="36"/>
      <c r="BA60" s="34"/>
      <c r="BB60" s="34"/>
      <c r="BC60" s="34"/>
      <c r="BD60" s="9"/>
      <c r="BE60" s="95" t="str">
        <f t="shared" si="66"/>
        <v/>
      </c>
    </row>
    <row r="61" spans="1:59" s="123" customFormat="1" ht="15.75" customHeight="1">
      <c r="A61" s="179"/>
      <c r="B61" s="108"/>
      <c r="C61" s="180" t="s">
        <v>72</v>
      </c>
      <c r="D61" s="33"/>
      <c r="E61" s="34"/>
      <c r="F61" s="34"/>
      <c r="G61" s="34"/>
      <c r="H61" s="9"/>
      <c r="I61" s="35" t="str">
        <f>IF(COUNTIF(I12:I49,"KV")=0,"",COUNTIF(I12:I49,"KV"))</f>
        <v/>
      </c>
      <c r="J61" s="33"/>
      <c r="K61" s="34"/>
      <c r="L61" s="34"/>
      <c r="M61" s="34"/>
      <c r="N61" s="9"/>
      <c r="O61" s="35" t="str">
        <f>IF(COUNTIF(O12:O49,"KV")=0,"",COUNTIF(O12:O49,"KV"))</f>
        <v/>
      </c>
      <c r="P61" s="33"/>
      <c r="Q61" s="34"/>
      <c r="R61" s="34"/>
      <c r="S61" s="34"/>
      <c r="T61" s="9"/>
      <c r="U61" s="35" t="str">
        <f>IF(COUNTIF(U12:U49,"KV")=0,"",COUNTIF(U12:U49,"KV"))</f>
        <v/>
      </c>
      <c r="V61" s="33"/>
      <c r="W61" s="34"/>
      <c r="X61" s="34"/>
      <c r="Y61" s="34"/>
      <c r="Z61" s="9"/>
      <c r="AA61" s="35" t="str">
        <f>IF(COUNTIF(AA12:AA49,"KV")=0,"",COUNTIF(AA12:AA49,"KV"))</f>
        <v/>
      </c>
      <c r="AB61" s="33"/>
      <c r="AC61" s="34"/>
      <c r="AD61" s="34"/>
      <c r="AE61" s="34"/>
      <c r="AF61" s="9"/>
      <c r="AG61" s="35" t="str">
        <f>IF(COUNTIF(AG12:AG49,"KV")=0,"",COUNTIF(AG12:AG49,"KV"))</f>
        <v/>
      </c>
      <c r="AH61" s="33"/>
      <c r="AI61" s="34"/>
      <c r="AJ61" s="34"/>
      <c r="AK61" s="34"/>
      <c r="AL61" s="9"/>
      <c r="AM61" s="35" t="str">
        <f>IF(COUNTIF(AM12:AM49,"KV")=0,"",COUNTIF(AM12:AM49,"KV"))</f>
        <v/>
      </c>
      <c r="AN61" s="33"/>
      <c r="AO61" s="34"/>
      <c r="AP61" s="34"/>
      <c r="AQ61" s="34"/>
      <c r="AR61" s="9"/>
      <c r="AS61" s="35" t="str">
        <f>IF(COUNTIF(AS12:AS49,"KV")=0,"",COUNTIF(AS12:AS49,"KV"))</f>
        <v/>
      </c>
      <c r="AT61" s="33"/>
      <c r="AU61" s="34"/>
      <c r="AV61" s="34"/>
      <c r="AW61" s="34"/>
      <c r="AX61" s="9"/>
      <c r="AY61" s="35" t="str">
        <f>IF(COUNTIF(AY12:AY49,"KV")=0,"",COUNTIF(AY12:AY49,"KV"))</f>
        <v/>
      </c>
      <c r="AZ61" s="36"/>
      <c r="BA61" s="34"/>
      <c r="BB61" s="34"/>
      <c r="BC61" s="34"/>
      <c r="BD61" s="9"/>
      <c r="BE61" s="95" t="str">
        <f t="shared" si="66"/>
        <v/>
      </c>
    </row>
    <row r="62" spans="1:59" s="123" customFormat="1" ht="15.75" customHeight="1">
      <c r="A62" s="179"/>
      <c r="B62" s="108"/>
      <c r="C62" s="180" t="s">
        <v>73</v>
      </c>
      <c r="D62" s="41"/>
      <c r="E62" s="42"/>
      <c r="F62" s="42"/>
      <c r="G62" s="42"/>
      <c r="H62" s="19"/>
      <c r="I62" s="35" t="str">
        <f>IF(COUNTIF(I12:I49,"SZG")=0,"",COUNTIF(I12:I49,"SZG"))</f>
        <v/>
      </c>
      <c r="J62" s="41"/>
      <c r="K62" s="42"/>
      <c r="L62" s="42"/>
      <c r="M62" s="42"/>
      <c r="N62" s="19"/>
      <c r="O62" s="35" t="str">
        <f>IF(COUNTIF(O12:O49,"SZG")=0,"",COUNTIF(O12:O49,"SZG"))</f>
        <v/>
      </c>
      <c r="P62" s="41"/>
      <c r="Q62" s="42"/>
      <c r="R62" s="42"/>
      <c r="S62" s="42"/>
      <c r="T62" s="19"/>
      <c r="U62" s="35" t="str">
        <f>IF(COUNTIF(U12:U49,"SZG")=0,"",COUNTIF(U12:U49,"SZG"))</f>
        <v/>
      </c>
      <c r="V62" s="41"/>
      <c r="W62" s="42"/>
      <c r="X62" s="42"/>
      <c r="Y62" s="42"/>
      <c r="Z62" s="19"/>
      <c r="AA62" s="35" t="str">
        <f>IF(COUNTIF(AA12:AA49,"SZG")=0,"",COUNTIF(AA12:AA49,"SZG"))</f>
        <v/>
      </c>
      <c r="AB62" s="41"/>
      <c r="AC62" s="42"/>
      <c r="AD62" s="42"/>
      <c r="AE62" s="42"/>
      <c r="AF62" s="19"/>
      <c r="AG62" s="35" t="str">
        <f>IF(COUNTIF(AG12:AG49,"SZG")=0,"",COUNTIF(AG12:AG49,"SZG"))</f>
        <v/>
      </c>
      <c r="AH62" s="41"/>
      <c r="AI62" s="42"/>
      <c r="AJ62" s="42"/>
      <c r="AK62" s="42"/>
      <c r="AL62" s="19"/>
      <c r="AM62" s="35" t="str">
        <f>IF(COUNTIF(AM12:AM49,"SZG")=0,"",COUNTIF(AM12:AM49,"SZG"))</f>
        <v/>
      </c>
      <c r="AN62" s="41"/>
      <c r="AO62" s="42"/>
      <c r="AP62" s="42"/>
      <c r="AQ62" s="42"/>
      <c r="AR62" s="19"/>
      <c r="AS62" s="35" t="str">
        <f>IF(COUNTIF(AS12:AS49,"SZG")=0,"",COUNTIF(AS12:AS49,"SZG"))</f>
        <v/>
      </c>
      <c r="AT62" s="41"/>
      <c r="AU62" s="42"/>
      <c r="AV62" s="42"/>
      <c r="AW62" s="42"/>
      <c r="AX62" s="19"/>
      <c r="AY62" s="35" t="str">
        <f>IF(COUNTIF(AY12:AY49,"SZG")=0,"",COUNTIF(AY12:AY49,"SZG"))</f>
        <v/>
      </c>
      <c r="AZ62" s="36"/>
      <c r="BA62" s="34"/>
      <c r="BB62" s="34"/>
      <c r="BC62" s="34"/>
      <c r="BD62" s="9"/>
      <c r="BE62" s="95" t="str">
        <f t="shared" si="66"/>
        <v/>
      </c>
    </row>
    <row r="63" spans="1:59" s="123" customFormat="1" ht="15.75" customHeight="1">
      <c r="A63" s="179"/>
      <c r="B63" s="108"/>
      <c r="C63" s="180" t="s">
        <v>74</v>
      </c>
      <c r="D63" s="41"/>
      <c r="E63" s="42"/>
      <c r="F63" s="42"/>
      <c r="G63" s="42"/>
      <c r="H63" s="19"/>
      <c r="I63" s="35" t="str">
        <f>IF(COUNTIF(I12:I49,"ZV")=0,"",COUNTIF(I12:I49,"ZV"))</f>
        <v/>
      </c>
      <c r="J63" s="41"/>
      <c r="K63" s="42"/>
      <c r="L63" s="42"/>
      <c r="M63" s="42"/>
      <c r="N63" s="19"/>
      <c r="O63" s="35" t="str">
        <f>IF(COUNTIF(O12:O49,"ZV")=0,"",COUNTIF(O12:O49,"ZV"))</f>
        <v/>
      </c>
      <c r="P63" s="41"/>
      <c r="Q63" s="42"/>
      <c r="R63" s="42"/>
      <c r="S63" s="42"/>
      <c r="T63" s="19"/>
      <c r="U63" s="35" t="str">
        <f>IF(COUNTIF(U12:U49,"ZV")=0,"",COUNTIF(U12:U49,"ZV"))</f>
        <v/>
      </c>
      <c r="V63" s="41"/>
      <c r="W63" s="42"/>
      <c r="X63" s="42"/>
      <c r="Y63" s="42"/>
      <c r="Z63" s="19"/>
      <c r="AA63" s="35" t="str">
        <f>IF(COUNTIF(AA12:AA49,"ZV")=0,"",COUNTIF(AA12:AA49,"ZV"))</f>
        <v/>
      </c>
      <c r="AB63" s="41"/>
      <c r="AC63" s="42"/>
      <c r="AD63" s="42"/>
      <c r="AE63" s="42"/>
      <c r="AF63" s="19"/>
      <c r="AG63" s="35" t="str">
        <f>IF(COUNTIF(AG12:AG49,"ZV")=0,"",COUNTIF(AG12:AG49,"ZV"))</f>
        <v/>
      </c>
      <c r="AH63" s="41"/>
      <c r="AI63" s="42"/>
      <c r="AJ63" s="42"/>
      <c r="AK63" s="42"/>
      <c r="AL63" s="19"/>
      <c r="AM63" s="35" t="str">
        <f>IF(COUNTIF(AM12:AM49,"ZV")=0,"",COUNTIF(AM12:AM49,"ZV"))</f>
        <v/>
      </c>
      <c r="AN63" s="41"/>
      <c r="AO63" s="42"/>
      <c r="AP63" s="42"/>
      <c r="AQ63" s="42"/>
      <c r="AR63" s="19"/>
      <c r="AS63" s="35" t="str">
        <f>IF(COUNTIF(AS12:AS49,"ZV")=0,"",COUNTIF(AS12:AS49,"ZV"))</f>
        <v/>
      </c>
      <c r="AT63" s="41"/>
      <c r="AU63" s="42"/>
      <c r="AV63" s="42"/>
      <c r="AW63" s="42"/>
      <c r="AX63" s="19"/>
      <c r="AY63" s="35" t="str">
        <f>IF(COUNTIF(AY12:AY49,"ZV")=0,"",COUNTIF(AY12:AY49,"ZV"))</f>
        <v/>
      </c>
      <c r="AZ63" s="36"/>
      <c r="BA63" s="34"/>
      <c r="BB63" s="34"/>
      <c r="BC63" s="34"/>
      <c r="BD63" s="9"/>
      <c r="BE63" s="95" t="str">
        <f t="shared" si="66"/>
        <v/>
      </c>
    </row>
    <row r="64" spans="1:59" s="123" customFormat="1" ht="15.75" customHeight="1" thickBot="1">
      <c r="A64" s="43"/>
      <c r="B64" s="29"/>
      <c r="C64" s="30" t="s">
        <v>26</v>
      </c>
      <c r="D64" s="44"/>
      <c r="E64" s="45"/>
      <c r="F64" s="45"/>
      <c r="G64" s="45"/>
      <c r="H64" s="46"/>
      <c r="I64" s="47" t="str">
        <f>IF(SUM(I52:I63)=0,"",SUM(I52:I63))</f>
        <v/>
      </c>
      <c r="J64" s="44"/>
      <c r="K64" s="45"/>
      <c r="L64" s="45"/>
      <c r="M64" s="45"/>
      <c r="N64" s="46"/>
      <c r="O64" s="47" t="str">
        <f>IF(SUM(O52:O63)=0,"",SUM(O52:O63))</f>
        <v/>
      </c>
      <c r="P64" s="44"/>
      <c r="Q64" s="45"/>
      <c r="R64" s="45"/>
      <c r="S64" s="45"/>
      <c r="T64" s="46"/>
      <c r="U64" s="47" t="str">
        <f>IF(SUM(U52:U63)=0,"",SUM(U52:U63))</f>
        <v/>
      </c>
      <c r="V64" s="44"/>
      <c r="W64" s="45"/>
      <c r="X64" s="45"/>
      <c r="Y64" s="45"/>
      <c r="Z64" s="46"/>
      <c r="AA64" s="47" t="str">
        <f>IF(SUM(AA52:AA63)=0,"",SUM(AA52:AA63))</f>
        <v/>
      </c>
      <c r="AB64" s="44"/>
      <c r="AC64" s="45"/>
      <c r="AD64" s="45"/>
      <c r="AE64" s="45"/>
      <c r="AF64" s="46"/>
      <c r="AG64" s="47">
        <f>IF(SUM(AG52:AG63)=0,"",SUM(AG52:AG63))</f>
        <v>5</v>
      </c>
      <c r="AH64" s="44"/>
      <c r="AI64" s="45"/>
      <c r="AJ64" s="45"/>
      <c r="AK64" s="45"/>
      <c r="AL64" s="46"/>
      <c r="AM64" s="47">
        <f>IF(SUM(AM52:AM63)=0,"",SUM(AM52:AM63))</f>
        <v>3</v>
      </c>
      <c r="AN64" s="44"/>
      <c r="AO64" s="45"/>
      <c r="AP64" s="45"/>
      <c r="AQ64" s="45"/>
      <c r="AR64" s="46"/>
      <c r="AS64" s="47">
        <f>IF(SUM(AS52:AS63)=0,"",SUM(AS52:AS63))</f>
        <v>2</v>
      </c>
      <c r="AT64" s="44"/>
      <c r="AU64" s="45"/>
      <c r="AV64" s="45"/>
      <c r="AW64" s="45"/>
      <c r="AX64" s="46"/>
      <c r="AY64" s="47" t="str">
        <f>IF(SUM(AY52:AY63)=0,"",SUM(AY52:AY63))</f>
        <v/>
      </c>
      <c r="AZ64" s="48"/>
      <c r="BA64" s="45"/>
      <c r="BB64" s="45"/>
      <c r="BC64" s="45"/>
      <c r="BD64" s="46"/>
      <c r="BE64" s="95">
        <f t="shared" si="66"/>
        <v>10</v>
      </c>
    </row>
    <row r="65" spans="1:3" s="123" customFormat="1" ht="15.75" customHeight="1" thickTop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83"/>
      <c r="C128" s="183"/>
    </row>
    <row r="129" spans="1:57" s="123" customFormat="1" ht="15.75" customHeight="1">
      <c r="A129" s="182"/>
      <c r="B129" s="183"/>
      <c r="C129" s="183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s="123" customFormat="1" ht="15.75" customHeight="1">
      <c r="A135" s="182"/>
      <c r="B135" s="121"/>
      <c r="C135" s="121"/>
    </row>
    <row r="136" spans="1:57" s="123" customFormat="1" ht="15.75" customHeight="1">
      <c r="A136" s="182"/>
      <c r="B136" s="121"/>
      <c r="C136" s="121"/>
    </row>
    <row r="137" spans="1:57" ht="15.75" customHeight="1">
      <c r="A137" s="182"/>
      <c r="B137" s="121"/>
      <c r="C137" s="121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</row>
    <row r="138" spans="1:57" ht="15.75" customHeight="1">
      <c r="A138" s="182"/>
      <c r="B138" s="121"/>
      <c r="C138" s="121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 ht="15.75" customHeight="1">
      <c r="A169" s="184"/>
      <c r="B169" s="119"/>
      <c r="C169" s="119"/>
    </row>
    <row r="170" spans="1:3" ht="15.75" customHeight="1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  <row r="234" spans="1:3">
      <c r="A234" s="184"/>
      <c r="B234" s="119"/>
      <c r="C234" s="119"/>
    </row>
    <row r="235" spans="1:3">
      <c r="A235" s="184"/>
      <c r="B235" s="119"/>
      <c r="C235" s="119"/>
    </row>
  </sheetData>
  <sheetProtection selectLockedCells="1"/>
  <protectedRanges>
    <protectedRange sqref="C51" name="Tartomány4"/>
    <protectedRange sqref="C63:C64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0:AA40"/>
    <mergeCell ref="AB40:AY40"/>
    <mergeCell ref="AZ40:BE40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46:AA46"/>
    <mergeCell ref="AB46:AY46"/>
    <mergeCell ref="AZ46:BE46"/>
    <mergeCell ref="A50:AA50"/>
    <mergeCell ref="A51:AA51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5"/>
  <sheetViews>
    <sheetView zoomScale="80" zoomScaleNormal="80" workbookViewId="0">
      <pane xSplit="3" ySplit="10" topLeftCell="V17" activePane="bottomRight" state="frozen"/>
      <selection pane="topRight" activeCell="D1" sqref="D1"/>
      <selection pane="bottomLeft" activeCell="A11" sqref="A11"/>
      <selection pane="bottomRight" activeCell="A12" sqref="A1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185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289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364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8" t="s">
        <v>4</v>
      </c>
      <c r="AC6" s="499"/>
      <c r="AD6" s="499"/>
      <c r="AE6" s="499"/>
      <c r="AF6" s="499"/>
      <c r="AG6" s="499"/>
      <c r="AH6" s="499"/>
      <c r="AI6" s="499"/>
      <c r="AJ6" s="499"/>
      <c r="AK6" s="499"/>
      <c r="AL6" s="499"/>
      <c r="AM6" s="499"/>
      <c r="AN6" s="499"/>
      <c r="AO6" s="499"/>
      <c r="AP6" s="499"/>
      <c r="AQ6" s="499"/>
      <c r="AR6" s="499"/>
      <c r="AS6" s="499"/>
      <c r="AT6" s="499"/>
      <c r="AU6" s="499"/>
      <c r="AV6" s="499"/>
      <c r="AW6" s="499"/>
      <c r="AX6" s="499"/>
      <c r="AY6" s="499"/>
      <c r="AZ6" s="508" t="s">
        <v>5</v>
      </c>
      <c r="BA6" s="509"/>
      <c r="BB6" s="509"/>
      <c r="BC6" s="509"/>
      <c r="BD6" s="509"/>
      <c r="BE6" s="510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11"/>
      <c r="BA7" s="512"/>
      <c r="BB7" s="512"/>
      <c r="BC7" s="512"/>
      <c r="BD7" s="512"/>
      <c r="BE7" s="513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01"/>
      <c r="F8" s="500" t="s">
        <v>13</v>
      </c>
      <c r="G8" s="501"/>
      <c r="H8" s="502" t="s">
        <v>14</v>
      </c>
      <c r="I8" s="504" t="s">
        <v>39</v>
      </c>
      <c r="J8" s="507" t="s">
        <v>12</v>
      </c>
      <c r="K8" s="501"/>
      <c r="L8" s="500" t="s">
        <v>13</v>
      </c>
      <c r="M8" s="501"/>
      <c r="N8" s="502" t="s">
        <v>14</v>
      </c>
      <c r="O8" s="524" t="s">
        <v>39</v>
      </c>
      <c r="P8" s="506" t="s">
        <v>12</v>
      </c>
      <c r="Q8" s="501"/>
      <c r="R8" s="500" t="s">
        <v>13</v>
      </c>
      <c r="S8" s="501"/>
      <c r="T8" s="502" t="s">
        <v>14</v>
      </c>
      <c r="U8" s="504" t="s">
        <v>39</v>
      </c>
      <c r="V8" s="507" t="s">
        <v>12</v>
      </c>
      <c r="W8" s="501"/>
      <c r="X8" s="500" t="s">
        <v>13</v>
      </c>
      <c r="Y8" s="501"/>
      <c r="Z8" s="502" t="s">
        <v>14</v>
      </c>
      <c r="AA8" s="522" t="s">
        <v>39</v>
      </c>
      <c r="AB8" s="506" t="s">
        <v>12</v>
      </c>
      <c r="AC8" s="501"/>
      <c r="AD8" s="500" t="s">
        <v>13</v>
      </c>
      <c r="AE8" s="501"/>
      <c r="AF8" s="502" t="s">
        <v>14</v>
      </c>
      <c r="AG8" s="504" t="s">
        <v>39</v>
      </c>
      <c r="AH8" s="507" t="s">
        <v>12</v>
      </c>
      <c r="AI8" s="501"/>
      <c r="AJ8" s="500" t="s">
        <v>13</v>
      </c>
      <c r="AK8" s="501"/>
      <c r="AL8" s="502" t="s">
        <v>14</v>
      </c>
      <c r="AM8" s="524" t="s">
        <v>39</v>
      </c>
      <c r="AN8" s="506" t="s">
        <v>12</v>
      </c>
      <c r="AO8" s="501"/>
      <c r="AP8" s="500" t="s">
        <v>13</v>
      </c>
      <c r="AQ8" s="501"/>
      <c r="AR8" s="502" t="s">
        <v>14</v>
      </c>
      <c r="AS8" s="504" t="s">
        <v>39</v>
      </c>
      <c r="AT8" s="507" t="s">
        <v>12</v>
      </c>
      <c r="AU8" s="501"/>
      <c r="AV8" s="500" t="s">
        <v>13</v>
      </c>
      <c r="AW8" s="501"/>
      <c r="AX8" s="502" t="s">
        <v>14</v>
      </c>
      <c r="AY8" s="522" t="s">
        <v>39</v>
      </c>
      <c r="AZ8" s="507" t="s">
        <v>12</v>
      </c>
      <c r="BA8" s="501"/>
      <c r="BB8" s="500" t="s">
        <v>13</v>
      </c>
      <c r="BC8" s="501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497"/>
      <c r="D9" s="124" t="s">
        <v>40</v>
      </c>
      <c r="E9" s="125" t="s">
        <v>41</v>
      </c>
      <c r="F9" s="126" t="s">
        <v>40</v>
      </c>
      <c r="G9" s="125" t="s">
        <v>41</v>
      </c>
      <c r="H9" s="503"/>
      <c r="I9" s="505"/>
      <c r="J9" s="127" t="s">
        <v>40</v>
      </c>
      <c r="K9" s="125" t="s">
        <v>41</v>
      </c>
      <c r="L9" s="126" t="s">
        <v>40</v>
      </c>
      <c r="M9" s="125" t="s">
        <v>41</v>
      </c>
      <c r="N9" s="503"/>
      <c r="O9" s="525"/>
      <c r="P9" s="124" t="s">
        <v>40</v>
      </c>
      <c r="Q9" s="125" t="s">
        <v>41</v>
      </c>
      <c r="R9" s="126" t="s">
        <v>40</v>
      </c>
      <c r="S9" s="125" t="s">
        <v>41</v>
      </c>
      <c r="T9" s="503"/>
      <c r="U9" s="505"/>
      <c r="V9" s="127" t="s">
        <v>40</v>
      </c>
      <c r="W9" s="125" t="s">
        <v>41</v>
      </c>
      <c r="X9" s="126" t="s">
        <v>40</v>
      </c>
      <c r="Y9" s="125" t="s">
        <v>41</v>
      </c>
      <c r="Z9" s="503"/>
      <c r="AA9" s="523"/>
      <c r="AB9" s="124" t="s">
        <v>40</v>
      </c>
      <c r="AC9" s="125" t="s">
        <v>41</v>
      </c>
      <c r="AD9" s="126" t="s">
        <v>40</v>
      </c>
      <c r="AE9" s="125" t="s">
        <v>41</v>
      </c>
      <c r="AF9" s="503"/>
      <c r="AG9" s="505"/>
      <c r="AH9" s="127" t="s">
        <v>40</v>
      </c>
      <c r="AI9" s="125" t="s">
        <v>41</v>
      </c>
      <c r="AJ9" s="126" t="s">
        <v>40</v>
      </c>
      <c r="AK9" s="125" t="s">
        <v>41</v>
      </c>
      <c r="AL9" s="503"/>
      <c r="AM9" s="525"/>
      <c r="AN9" s="124" t="s">
        <v>40</v>
      </c>
      <c r="AO9" s="125" t="s">
        <v>41</v>
      </c>
      <c r="AP9" s="126" t="s">
        <v>40</v>
      </c>
      <c r="AQ9" s="125" t="s">
        <v>41</v>
      </c>
      <c r="AR9" s="503"/>
      <c r="AS9" s="505"/>
      <c r="AT9" s="127" t="s">
        <v>40</v>
      </c>
      <c r="AU9" s="125" t="s">
        <v>41</v>
      </c>
      <c r="AV9" s="126" t="s">
        <v>40</v>
      </c>
      <c r="AW9" s="125" t="s">
        <v>41</v>
      </c>
      <c r="AX9" s="503"/>
      <c r="AY9" s="523"/>
      <c r="AZ9" s="127" t="s">
        <v>40</v>
      </c>
      <c r="BA9" s="125" t="s">
        <v>42</v>
      </c>
      <c r="BB9" s="126" t="s">
        <v>40</v>
      </c>
      <c r="BC9" s="125" t="s">
        <v>42</v>
      </c>
      <c r="BD9" s="503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SUM(SZAK!D83)</f>
        <v>0</v>
      </c>
      <c r="E10" s="131">
        <f>SUM(SZAK!E83)</f>
        <v>0</v>
      </c>
      <c r="F10" s="131">
        <f>SUM(SZAK!F83)</f>
        <v>30</v>
      </c>
      <c r="G10" s="131">
        <f>SUM(SZAK!G83)</f>
        <v>600</v>
      </c>
      <c r="H10" s="131">
        <f>SUM(SZAK!H83)</f>
        <v>27</v>
      </c>
      <c r="I10" s="131" t="s">
        <v>17</v>
      </c>
      <c r="J10" s="131">
        <f>SUM(SZAK!J83)</f>
        <v>19</v>
      </c>
      <c r="K10" s="131">
        <f>SUM(SZAK!K83)</f>
        <v>238</v>
      </c>
      <c r="L10" s="131">
        <f>SUM(SZAK!L83)</f>
        <v>15</v>
      </c>
      <c r="M10" s="131">
        <f>SUM(SZAK!M83)</f>
        <v>210</v>
      </c>
      <c r="N10" s="131">
        <f>SUM(SZAK!N83)</f>
        <v>30</v>
      </c>
      <c r="O10" s="131" t="s">
        <v>17</v>
      </c>
      <c r="P10" s="131">
        <f>SUM(SZAK!P83)</f>
        <v>13</v>
      </c>
      <c r="Q10" s="131">
        <f>SUM(SZAK!Q83)</f>
        <v>182</v>
      </c>
      <c r="R10" s="131">
        <f>SUM(SZAK!R83)</f>
        <v>21</v>
      </c>
      <c r="S10" s="131">
        <f>SUM(SZAK!S83)</f>
        <v>334</v>
      </c>
      <c r="T10" s="131">
        <f>SUM(SZAK!T83)</f>
        <v>30</v>
      </c>
      <c r="U10" s="131" t="s">
        <v>17</v>
      </c>
      <c r="V10" s="131">
        <f>SUM(SZAK!V83)</f>
        <v>14</v>
      </c>
      <c r="W10" s="131">
        <f>SUM(SZAK!W83)</f>
        <v>196</v>
      </c>
      <c r="X10" s="131">
        <f>SUM(SZAK!X83)</f>
        <v>19</v>
      </c>
      <c r="Y10" s="131">
        <f>SUM(SZAK!Y83)</f>
        <v>266</v>
      </c>
      <c r="Z10" s="131">
        <f>SUM(SZAK!Z83)</f>
        <v>32</v>
      </c>
      <c r="AA10" s="131" t="s">
        <v>17</v>
      </c>
      <c r="AB10" s="131">
        <f>SUM(SZAK!AB83)</f>
        <v>4</v>
      </c>
      <c r="AC10" s="131">
        <f>SUM(SZAK!AC83)</f>
        <v>56</v>
      </c>
      <c r="AD10" s="131">
        <f>SUM(SZAK!AD83)</f>
        <v>9</v>
      </c>
      <c r="AE10" s="131">
        <f>SUM(SZAK!AE83)</f>
        <v>126</v>
      </c>
      <c r="AF10" s="131">
        <f>SUM(SZAK!AF83)</f>
        <v>13</v>
      </c>
      <c r="AG10" s="131" t="s">
        <v>17</v>
      </c>
      <c r="AH10" s="131">
        <f>SUM(SZAK!AH83)</f>
        <v>2</v>
      </c>
      <c r="AI10" s="131">
        <f>SUM(SZAK!AI83)</f>
        <v>28</v>
      </c>
      <c r="AJ10" s="131">
        <f>SUM(SZAK!AJ83)</f>
        <v>6</v>
      </c>
      <c r="AK10" s="131">
        <f>SUM(SZAK!AK83)</f>
        <v>84</v>
      </c>
      <c r="AL10" s="131">
        <f>SUM(SZAK!AL83)</f>
        <v>8</v>
      </c>
      <c r="AM10" s="131" t="s">
        <v>17</v>
      </c>
      <c r="AN10" s="131">
        <f>SUM(SZAK!AN83)</f>
        <v>2</v>
      </c>
      <c r="AO10" s="131">
        <f>SUM(SZAK!AO83)</f>
        <v>0</v>
      </c>
      <c r="AP10" s="131">
        <f>SUM(SZAK!AP83)</f>
        <v>6</v>
      </c>
      <c r="AQ10" s="131">
        <f>SUM(SZAK!AQ83)</f>
        <v>56</v>
      </c>
      <c r="AR10" s="131">
        <f>SUM(SZAK!AR83)</f>
        <v>8</v>
      </c>
      <c r="AS10" s="131" t="s">
        <v>17</v>
      </c>
      <c r="AT10" s="131">
        <f>SUM(SZAK!AT83)</f>
        <v>3</v>
      </c>
      <c r="AU10" s="131">
        <f>SUM(SZAK!AU83)</f>
        <v>42</v>
      </c>
      <c r="AV10" s="131">
        <f>SUM(SZAK!AV83)</f>
        <v>13</v>
      </c>
      <c r="AW10" s="131">
        <f>SUM(SZAK!AW83)</f>
        <v>190</v>
      </c>
      <c r="AX10" s="131">
        <f>SUM(SZAK!AX83)</f>
        <v>16</v>
      </c>
      <c r="AY10" s="131" t="s">
        <v>17</v>
      </c>
      <c r="AZ10" s="131">
        <f>SUM(SZAK!AZ83)</f>
        <v>57</v>
      </c>
      <c r="BA10" s="131">
        <f>SUM(SZAK!BA83)</f>
        <v>798</v>
      </c>
      <c r="BB10" s="131">
        <f>SUM(SZAK!BB83)</f>
        <v>111</v>
      </c>
      <c r="BC10" s="131">
        <f>SUM(SZAK!BC83)</f>
        <v>1666</v>
      </c>
      <c r="BD10" s="131">
        <f>SUM(SZAK!BD83)</f>
        <v>164</v>
      </c>
      <c r="BE10" s="131">
        <f>SUM(SZAK!BE83)</f>
        <v>176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398" customFormat="1" ht="15.75" customHeight="1">
      <c r="A12" s="417" t="s">
        <v>638</v>
      </c>
      <c r="B12" s="390" t="s">
        <v>34</v>
      </c>
      <c r="C12" s="285" t="s">
        <v>607</v>
      </c>
      <c r="D12" s="360"/>
      <c r="E12" s="361" t="str">
        <f t="shared" ref="E12:E37" si="0">IF(D12*14=0,"",D12*14)</f>
        <v/>
      </c>
      <c r="F12" s="360"/>
      <c r="G12" s="361" t="str">
        <f t="shared" ref="G12:G37" si="1">IF(F12*14=0,"",F12*14)</f>
        <v/>
      </c>
      <c r="H12" s="360"/>
      <c r="I12" s="362"/>
      <c r="J12" s="391"/>
      <c r="K12" s="361" t="str">
        <f t="shared" ref="K12:K37" si="2">IF(J12*14=0,"",J12*14)</f>
        <v/>
      </c>
      <c r="L12" s="360"/>
      <c r="M12" s="361" t="str">
        <f t="shared" ref="M12:M37" si="3">IF(L12*14=0,"",L12*14)</f>
        <v/>
      </c>
      <c r="N12" s="360"/>
      <c r="O12" s="385"/>
      <c r="P12" s="360"/>
      <c r="Q12" s="361" t="str">
        <f t="shared" ref="Q12:Q37" si="4">IF(P12*14=0,"",P12*14)</f>
        <v/>
      </c>
      <c r="R12" s="360"/>
      <c r="S12" s="361" t="str">
        <f t="shared" ref="S12:S37" si="5">IF(R12*14=0,"",R12*14)</f>
        <v/>
      </c>
      <c r="T12" s="360"/>
      <c r="U12" s="362"/>
      <c r="V12" s="391"/>
      <c r="W12" s="361" t="str">
        <f t="shared" ref="W12:W37" si="6">IF(V12*14=0,"",V12*14)</f>
        <v/>
      </c>
      <c r="X12" s="360"/>
      <c r="Y12" s="361" t="str">
        <f t="shared" ref="Y12:Y37" si="7">IF(X12*14=0,"",X12*14)</f>
        <v/>
      </c>
      <c r="Z12" s="360"/>
      <c r="AA12" s="385"/>
      <c r="AB12" s="360">
        <v>4</v>
      </c>
      <c r="AC12" s="361">
        <v>42</v>
      </c>
      <c r="AD12" s="360">
        <v>2</v>
      </c>
      <c r="AE12" s="361">
        <f>IF(AD12*14=0,"",AD12*14)</f>
        <v>28</v>
      </c>
      <c r="AF12" s="383">
        <v>4</v>
      </c>
      <c r="AG12" s="362" t="s">
        <v>84</v>
      </c>
      <c r="AH12" s="391"/>
      <c r="AI12" s="361" t="str">
        <f t="shared" ref="AI12:AI37" si="8">IF(AH12*14=0,"",AH12*14)</f>
        <v/>
      </c>
      <c r="AJ12" s="360"/>
      <c r="AK12" s="361" t="str">
        <f t="shared" ref="AK12:AK37" si="9">IF(AJ12*14=0,"",AJ12*14)</f>
        <v/>
      </c>
      <c r="AL12" s="360"/>
      <c r="AM12" s="385"/>
      <c r="AN12" s="391"/>
      <c r="AO12" s="361" t="str">
        <f t="shared" ref="AO12:AO37" si="10">IF(AN12*14=0,"",AN12*14)</f>
        <v/>
      </c>
      <c r="AP12" s="392"/>
      <c r="AQ12" s="361" t="str">
        <f t="shared" ref="AQ12:AQ37" si="11">IF(AP12*14=0,"",AP12*14)</f>
        <v/>
      </c>
      <c r="AR12" s="392"/>
      <c r="AS12" s="393"/>
      <c r="AT12" s="360"/>
      <c r="AU12" s="361" t="str">
        <f t="shared" ref="AU12:AU37" si="12">IF(AT12*14=0,"",AT12*14)</f>
        <v/>
      </c>
      <c r="AV12" s="360"/>
      <c r="AW12" s="361" t="str">
        <f t="shared" ref="AW12:AW37" si="13">IF(AV12*14=0,"",AV12*14)</f>
        <v/>
      </c>
      <c r="AX12" s="360"/>
      <c r="AY12" s="360"/>
      <c r="AZ12" s="394">
        <f t="shared" ref="AZ12:AZ37" si="14">IF(D12+J12+P12+V12+AB12+AH12+AN12+AT12=0,"",D12+J12+P12+V12+AB12+AH12+AN12+AT12)</f>
        <v>4</v>
      </c>
      <c r="BA12" s="361">
        <f t="shared" ref="BA12:BA37" si="15">IF((D12+J12+P12+V12+AB12+AH12+AN12+AT12)*14=0,"",(D12+J12+P12+V12+AB12+AH12+AN12+AT12)*14)</f>
        <v>56</v>
      </c>
      <c r="BB12" s="395">
        <f t="shared" ref="BB12:BB37" si="16">IF(F12+L12+R12+X12+AD12+AJ12+AP12+AV12=0,"",F12+L12+R12+X12+AD12+AJ12+AP12+AV12)</f>
        <v>2</v>
      </c>
      <c r="BC12" s="361">
        <f t="shared" ref="BC12:BC37" si="17">IF((L12+F12+R12+X12+AD12+AJ12+AP12+AV12)*14=0,"",(L12+F12+R12+X12+AD12+AJ12+AP12+AV12)*14)</f>
        <v>28</v>
      </c>
      <c r="BD12" s="395">
        <f>IF(N12+H12+T12+Z12+AF12+AL12+AR12+AX12=0,"",N12+H12+T12+Z12+AF12+AL12+AR12+AX12)</f>
        <v>4</v>
      </c>
      <c r="BE12" s="396">
        <f t="shared" ref="BE12:BE37" si="18">IF(D12+F12+L12+J12+P12+R12+V12+X12+AB12+AD12+AH12+AJ12+AN12+AP12+AT12+AV12=0,"",D12+F12+L12+J12+P12+R12+V12+X12+AB12+AD12+AH12+AJ12+AN12+AP12+AT12+AV12)</f>
        <v>6</v>
      </c>
      <c r="BF12" s="397" t="s">
        <v>343</v>
      </c>
      <c r="BG12" s="399" t="s">
        <v>625</v>
      </c>
    </row>
    <row r="13" spans="1:59" s="398" customFormat="1" ht="15.75" customHeight="1">
      <c r="A13" s="388" t="s">
        <v>609</v>
      </c>
      <c r="B13" s="390" t="s">
        <v>34</v>
      </c>
      <c r="C13" s="285" t="s">
        <v>608</v>
      </c>
      <c r="D13" s="360"/>
      <c r="E13" s="361" t="str">
        <f t="shared" ref="E13:E14" si="19">IF(D13*14=0,"",D13*14)</f>
        <v/>
      </c>
      <c r="F13" s="360"/>
      <c r="G13" s="361" t="str">
        <f t="shared" ref="G13:G14" si="20">IF(F13*14=0,"",F13*14)</f>
        <v/>
      </c>
      <c r="H13" s="360"/>
      <c r="I13" s="362"/>
      <c r="J13" s="391"/>
      <c r="K13" s="361" t="str">
        <f t="shared" ref="K13:K14" si="21">IF(J13*14=0,"",J13*14)</f>
        <v/>
      </c>
      <c r="L13" s="360"/>
      <c r="M13" s="361" t="str">
        <f t="shared" ref="M13:M14" si="22">IF(L13*14=0,"",L13*14)</f>
        <v/>
      </c>
      <c r="N13" s="360"/>
      <c r="O13" s="385"/>
      <c r="P13" s="360"/>
      <c r="Q13" s="361" t="str">
        <f t="shared" ref="Q13:Q14" si="23">IF(P13*14=0,"",P13*14)</f>
        <v/>
      </c>
      <c r="R13" s="360"/>
      <c r="S13" s="361" t="str">
        <f t="shared" ref="S13:S14" si="24">IF(R13*14=0,"",R13*14)</f>
        <v/>
      </c>
      <c r="T13" s="360"/>
      <c r="U13" s="362"/>
      <c r="V13" s="391"/>
      <c r="W13" s="361" t="str">
        <f t="shared" ref="W13:W14" si="25">IF(V13*14=0,"",V13*14)</f>
        <v/>
      </c>
      <c r="X13" s="360"/>
      <c r="Y13" s="361" t="str">
        <f t="shared" ref="Y13:Y14" si="26">IF(X13*14=0,"",X13*14)</f>
        <v/>
      </c>
      <c r="Z13" s="360"/>
      <c r="AA13" s="385"/>
      <c r="AB13" s="360">
        <v>2</v>
      </c>
      <c r="AC13" s="361">
        <f>IF(AB13*14=0,"",AB13*14)</f>
        <v>28</v>
      </c>
      <c r="AD13" s="360">
        <v>1</v>
      </c>
      <c r="AE13" s="361">
        <v>14</v>
      </c>
      <c r="AF13" s="360">
        <v>3</v>
      </c>
      <c r="AG13" s="362" t="s">
        <v>84</v>
      </c>
      <c r="AH13" s="391"/>
      <c r="AI13" s="361" t="str">
        <f t="shared" ref="AI13:AI14" si="27">IF(AH13*14=0,"",AH13*14)</f>
        <v/>
      </c>
      <c r="AJ13" s="360"/>
      <c r="AK13" s="361" t="str">
        <f t="shared" ref="AK13:AK14" si="28">IF(AJ13*14=0,"",AJ13*14)</f>
        <v/>
      </c>
      <c r="AL13" s="360"/>
      <c r="AM13" s="385"/>
      <c r="AN13" s="391"/>
      <c r="AO13" s="361" t="str">
        <f t="shared" ref="AO13:AO14" si="29">IF(AN13*14=0,"",AN13*14)</f>
        <v/>
      </c>
      <c r="AP13" s="392"/>
      <c r="AQ13" s="361" t="str">
        <f t="shared" ref="AQ13:AQ14" si="30">IF(AP13*14=0,"",AP13*14)</f>
        <v/>
      </c>
      <c r="AR13" s="392"/>
      <c r="AS13" s="393"/>
      <c r="AT13" s="360"/>
      <c r="AU13" s="361" t="str">
        <f t="shared" ref="AU13:AU14" si="31">IF(AT13*14=0,"",AT13*14)</f>
        <v/>
      </c>
      <c r="AV13" s="360"/>
      <c r="AW13" s="361" t="str">
        <f t="shared" ref="AW13:AW14" si="32">IF(AV13*14=0,"",AV13*14)</f>
        <v/>
      </c>
      <c r="AX13" s="360"/>
      <c r="AY13" s="360"/>
      <c r="AZ13" s="394">
        <f t="shared" ref="AZ13:AZ14" si="33">IF(D13+J13+P13+V13+AB13+AH13+AN13+AT13=0,"",D13+J13+P13+V13+AB13+AH13+AN13+AT13)</f>
        <v>2</v>
      </c>
      <c r="BA13" s="361">
        <f t="shared" ref="BA13:BA14" si="34">IF((D13+J13+P13+V13+AB13+AH13+AN13+AT13)*14=0,"",(D13+J13+P13+V13+AB13+AH13+AN13+AT13)*14)</f>
        <v>28</v>
      </c>
      <c r="BB13" s="395">
        <f t="shared" ref="BB13:BB14" si="35">IF(F13+L13+R13+X13+AD13+AJ13+AP13+AV13=0,"",F13+L13+R13+X13+AD13+AJ13+AP13+AV13)</f>
        <v>1</v>
      </c>
      <c r="BC13" s="361">
        <f t="shared" ref="BC13:BC14" si="36">IF((L13+F13+R13+X13+AD13+AJ13+AP13+AV13)*14=0,"",(L13+F13+R13+X13+AD13+AJ13+AP13+AV13)*14)</f>
        <v>14</v>
      </c>
      <c r="BD13" s="395">
        <f>IF(N13+H13+T13+Z13+AF13+AL13+AR13+AX13=0,"",N13+H13+T13+Z13+AF13+AL13+AR13+AX13)</f>
        <v>3</v>
      </c>
      <c r="BE13" s="396">
        <f t="shared" ref="BE13:BE14" si="37">IF(D13+F13+L13+J13+P13+R13+V13+X13+AB13+AD13+AH13+AJ13+AN13+AP13+AT13+AV13=0,"",D13+F13+L13+J13+P13+R13+V13+X13+AB13+AD13+AH13+AJ13+AN13+AP13+AT13+AV13)</f>
        <v>3</v>
      </c>
      <c r="BF13" s="397" t="s">
        <v>343</v>
      </c>
      <c r="BG13" s="400" t="s">
        <v>470</v>
      </c>
    </row>
    <row r="14" spans="1:59" ht="15.75" customHeight="1">
      <c r="A14" s="53" t="s">
        <v>492</v>
      </c>
      <c r="B14" s="54" t="s">
        <v>34</v>
      </c>
      <c r="C14" s="252" t="s">
        <v>144</v>
      </c>
      <c r="D14" s="113"/>
      <c r="E14" s="6" t="str">
        <f t="shared" si="19"/>
        <v/>
      </c>
      <c r="F14" s="113"/>
      <c r="G14" s="6" t="str">
        <f t="shared" si="20"/>
        <v/>
      </c>
      <c r="H14" s="113"/>
      <c r="I14" s="114"/>
      <c r="J14" s="60"/>
      <c r="K14" s="6" t="str">
        <f t="shared" si="21"/>
        <v/>
      </c>
      <c r="L14" s="59"/>
      <c r="M14" s="6" t="str">
        <f t="shared" si="22"/>
        <v/>
      </c>
      <c r="N14" s="59"/>
      <c r="O14" s="63"/>
      <c r="P14" s="59"/>
      <c r="Q14" s="6" t="str">
        <f t="shared" si="23"/>
        <v/>
      </c>
      <c r="R14" s="59"/>
      <c r="S14" s="6" t="str">
        <f t="shared" si="24"/>
        <v/>
      </c>
      <c r="T14" s="59"/>
      <c r="U14" s="62"/>
      <c r="V14" s="60"/>
      <c r="W14" s="6" t="str">
        <f t="shared" si="25"/>
        <v/>
      </c>
      <c r="X14" s="59"/>
      <c r="Y14" s="6" t="str">
        <f t="shared" si="26"/>
        <v/>
      </c>
      <c r="Z14" s="59"/>
      <c r="AA14" s="63"/>
      <c r="AB14" s="59">
        <v>1</v>
      </c>
      <c r="AC14" s="6">
        <f t="shared" ref="AC14" si="38">IF(AB14*14=0,"",AB14*14)</f>
        <v>14</v>
      </c>
      <c r="AD14" s="59">
        <v>3</v>
      </c>
      <c r="AE14" s="6">
        <f t="shared" ref="AE14" si="39">IF(AD14*14=0,"",AD14*14)</f>
        <v>42</v>
      </c>
      <c r="AF14" s="59">
        <v>4</v>
      </c>
      <c r="AG14" s="62" t="s">
        <v>75</v>
      </c>
      <c r="AH14" s="60"/>
      <c r="AI14" s="6" t="str">
        <f t="shared" si="27"/>
        <v/>
      </c>
      <c r="AJ14" s="59"/>
      <c r="AK14" s="6" t="str">
        <f t="shared" si="28"/>
        <v/>
      </c>
      <c r="AL14" s="59"/>
      <c r="AM14" s="63"/>
      <c r="AN14" s="60"/>
      <c r="AO14" s="6" t="str">
        <f t="shared" si="29"/>
        <v/>
      </c>
      <c r="AP14" s="61"/>
      <c r="AQ14" s="6" t="str">
        <f t="shared" si="30"/>
        <v/>
      </c>
      <c r="AR14" s="61"/>
      <c r="AS14" s="64"/>
      <c r="AT14" s="59"/>
      <c r="AU14" s="6" t="str">
        <f t="shared" si="31"/>
        <v/>
      </c>
      <c r="AV14" s="59"/>
      <c r="AW14" s="6" t="str">
        <f t="shared" si="32"/>
        <v/>
      </c>
      <c r="AX14" s="59"/>
      <c r="AY14" s="59"/>
      <c r="AZ14" s="8">
        <f t="shared" si="33"/>
        <v>1</v>
      </c>
      <c r="BA14" s="6">
        <f t="shared" si="34"/>
        <v>14</v>
      </c>
      <c r="BB14" s="9">
        <f t="shared" si="35"/>
        <v>3</v>
      </c>
      <c r="BC14" s="6">
        <f t="shared" si="36"/>
        <v>42</v>
      </c>
      <c r="BD14" s="9">
        <f>IF(N14+H14+T14+Z14+AF14+AL14+AR14+AX14=0,"",N14+H14+T14+Z14+AF14+AL14+AR14+AX14)</f>
        <v>4</v>
      </c>
      <c r="BE14" s="10">
        <f t="shared" si="37"/>
        <v>4</v>
      </c>
      <c r="BF14" s="279" t="s">
        <v>343</v>
      </c>
      <c r="BG14" s="216" t="s">
        <v>474</v>
      </c>
    </row>
    <row r="15" spans="1:59" ht="15.75" customHeight="1">
      <c r="A15" s="53" t="s">
        <v>493</v>
      </c>
      <c r="B15" s="54" t="s">
        <v>34</v>
      </c>
      <c r="C15" s="252" t="s">
        <v>145</v>
      </c>
      <c r="D15" s="113"/>
      <c r="E15" s="6" t="str">
        <f t="shared" si="0"/>
        <v/>
      </c>
      <c r="F15" s="113"/>
      <c r="G15" s="6" t="str">
        <f t="shared" si="1"/>
        <v/>
      </c>
      <c r="H15" s="113"/>
      <c r="I15" s="114"/>
      <c r="J15" s="60"/>
      <c r="K15" s="6" t="str">
        <f t="shared" si="2"/>
        <v/>
      </c>
      <c r="L15" s="59"/>
      <c r="M15" s="6" t="str">
        <f t="shared" si="3"/>
        <v/>
      </c>
      <c r="N15" s="59"/>
      <c r="O15" s="63"/>
      <c r="P15" s="59"/>
      <c r="Q15" s="6" t="str">
        <f t="shared" si="4"/>
        <v/>
      </c>
      <c r="R15" s="59"/>
      <c r="S15" s="6" t="str">
        <f t="shared" si="5"/>
        <v/>
      </c>
      <c r="T15" s="59"/>
      <c r="U15" s="62"/>
      <c r="V15" s="60"/>
      <c r="W15" s="6" t="str">
        <f t="shared" si="6"/>
        <v/>
      </c>
      <c r="X15" s="59"/>
      <c r="Y15" s="6" t="str">
        <f t="shared" si="7"/>
        <v/>
      </c>
      <c r="Z15" s="59"/>
      <c r="AA15" s="63"/>
      <c r="AB15" s="59">
        <v>2</v>
      </c>
      <c r="AC15" s="6">
        <f t="shared" ref="AC15:AC37" si="40">IF(AB15*14=0,"",AB15*14)</f>
        <v>28</v>
      </c>
      <c r="AD15" s="59">
        <v>3</v>
      </c>
      <c r="AE15" s="6">
        <f t="shared" ref="AE15:AE37" si="41">IF(AD15*14=0,"",AD15*14)</f>
        <v>42</v>
      </c>
      <c r="AF15" s="59">
        <v>5</v>
      </c>
      <c r="AG15" s="62" t="s">
        <v>75</v>
      </c>
      <c r="AH15" s="60"/>
      <c r="AI15" s="6" t="str">
        <f t="shared" si="8"/>
        <v/>
      </c>
      <c r="AJ15" s="59"/>
      <c r="AK15" s="6" t="str">
        <f t="shared" si="9"/>
        <v/>
      </c>
      <c r="AL15" s="59"/>
      <c r="AM15" s="63"/>
      <c r="AN15" s="60"/>
      <c r="AO15" s="6" t="str">
        <f t="shared" si="10"/>
        <v/>
      </c>
      <c r="AP15" s="61"/>
      <c r="AQ15" s="6" t="str">
        <f t="shared" si="11"/>
        <v/>
      </c>
      <c r="AR15" s="61"/>
      <c r="AS15" s="64"/>
      <c r="AT15" s="59"/>
      <c r="AU15" s="6" t="str">
        <f t="shared" si="12"/>
        <v/>
      </c>
      <c r="AV15" s="59"/>
      <c r="AW15" s="6" t="str">
        <f t="shared" si="13"/>
        <v/>
      </c>
      <c r="AX15" s="59"/>
      <c r="AY15" s="59"/>
      <c r="AZ15" s="8">
        <f t="shared" si="14"/>
        <v>2</v>
      </c>
      <c r="BA15" s="6">
        <f t="shared" si="15"/>
        <v>28</v>
      </c>
      <c r="BB15" s="9">
        <f t="shared" si="16"/>
        <v>3</v>
      </c>
      <c r="BC15" s="6">
        <f t="shared" si="17"/>
        <v>42</v>
      </c>
      <c r="BD15" s="9">
        <f>IF(N15+H15+T15+Z15+AF15+AL15+AR15+AX15=0,"",N15+H15+T15+Z15+AF15+AL15+AR15+AX15)</f>
        <v>5</v>
      </c>
      <c r="BE15" s="10">
        <f t="shared" si="18"/>
        <v>5</v>
      </c>
      <c r="BF15" s="279" t="s">
        <v>343</v>
      </c>
      <c r="BG15" s="216" t="s">
        <v>474</v>
      </c>
    </row>
    <row r="16" spans="1:59" ht="15.75" customHeight="1">
      <c r="A16" s="53" t="s">
        <v>494</v>
      </c>
      <c r="B16" s="54" t="s">
        <v>34</v>
      </c>
      <c r="C16" s="252" t="s">
        <v>146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>
        <v>1</v>
      </c>
      <c r="AC16" s="6">
        <f t="shared" si="40"/>
        <v>14</v>
      </c>
      <c r="AD16" s="59">
        <v>2</v>
      </c>
      <c r="AE16" s="6">
        <f t="shared" si="41"/>
        <v>28</v>
      </c>
      <c r="AF16" s="59">
        <v>3</v>
      </c>
      <c r="AG16" s="62" t="s">
        <v>84</v>
      </c>
      <c r="AH16" s="60"/>
      <c r="AI16" s="6" t="str">
        <f t="shared" si="8"/>
        <v/>
      </c>
      <c r="AJ16" s="59"/>
      <c r="AK16" s="6" t="str">
        <f t="shared" si="9"/>
        <v/>
      </c>
      <c r="AL16" s="59"/>
      <c r="AM16" s="63"/>
      <c r="AN16" s="60"/>
      <c r="AO16" s="6" t="str">
        <f t="shared" si="10"/>
        <v/>
      </c>
      <c r="AP16" s="61"/>
      <c r="AQ16" s="6" t="str">
        <f t="shared" si="11"/>
        <v/>
      </c>
      <c r="AR16" s="61"/>
      <c r="AS16" s="64"/>
      <c r="AT16" s="59"/>
      <c r="AU16" s="6" t="str">
        <f t="shared" si="12"/>
        <v/>
      </c>
      <c r="AV16" s="59"/>
      <c r="AW16" s="6" t="str">
        <f t="shared" si="13"/>
        <v/>
      </c>
      <c r="AX16" s="59"/>
      <c r="AY16" s="59"/>
      <c r="AZ16" s="8">
        <f t="shared" si="14"/>
        <v>1</v>
      </c>
      <c r="BA16" s="6">
        <f t="shared" si="15"/>
        <v>14</v>
      </c>
      <c r="BB16" s="9">
        <f t="shared" si="16"/>
        <v>2</v>
      </c>
      <c r="BC16" s="6">
        <f t="shared" si="17"/>
        <v>28</v>
      </c>
      <c r="BD16" s="9">
        <f t="shared" ref="BD16:BD37" si="42">IF(N16+H16+T16+Z16+AF16+AL16+AR16+AX16=0,"",N16+H16+T16+Z16+AF16+AL16+AR16+AX16)</f>
        <v>3</v>
      </c>
      <c r="BE16" s="10">
        <f t="shared" si="18"/>
        <v>3</v>
      </c>
      <c r="BF16" s="279" t="s">
        <v>343</v>
      </c>
      <c r="BG16" s="216" t="s">
        <v>474</v>
      </c>
    </row>
    <row r="17" spans="1:59" ht="15.75" customHeight="1">
      <c r="A17" s="53" t="s">
        <v>495</v>
      </c>
      <c r="B17" s="54" t="s">
        <v>34</v>
      </c>
      <c r="C17" s="252" t="s">
        <v>147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/>
      <c r="AC17" s="6" t="str">
        <f t="shared" si="40"/>
        <v/>
      </c>
      <c r="AD17" s="59"/>
      <c r="AE17" s="6" t="str">
        <f t="shared" si="41"/>
        <v/>
      </c>
      <c r="AF17" s="59"/>
      <c r="AG17" s="62"/>
      <c r="AH17" s="60">
        <v>1</v>
      </c>
      <c r="AI17" s="6">
        <f t="shared" si="8"/>
        <v>14</v>
      </c>
      <c r="AJ17" s="59">
        <v>3</v>
      </c>
      <c r="AK17" s="6">
        <f t="shared" si="9"/>
        <v>42</v>
      </c>
      <c r="AL17" s="59">
        <v>4</v>
      </c>
      <c r="AM17" s="63" t="s">
        <v>148</v>
      </c>
      <c r="AN17" s="60"/>
      <c r="AO17" s="6" t="str">
        <f t="shared" si="10"/>
        <v/>
      </c>
      <c r="AP17" s="61"/>
      <c r="AQ17" s="6" t="str">
        <f t="shared" si="11"/>
        <v/>
      </c>
      <c r="AR17" s="61"/>
      <c r="AS17" s="64"/>
      <c r="AT17" s="59"/>
      <c r="AU17" s="6" t="str">
        <f t="shared" si="12"/>
        <v/>
      </c>
      <c r="AV17" s="59"/>
      <c r="AW17" s="6" t="str">
        <f t="shared" si="13"/>
        <v/>
      </c>
      <c r="AX17" s="59"/>
      <c r="AY17" s="59"/>
      <c r="AZ17" s="8">
        <f t="shared" si="14"/>
        <v>1</v>
      </c>
      <c r="BA17" s="6">
        <f t="shared" si="15"/>
        <v>14</v>
      </c>
      <c r="BB17" s="9">
        <f t="shared" si="16"/>
        <v>3</v>
      </c>
      <c r="BC17" s="6">
        <f t="shared" si="17"/>
        <v>42</v>
      </c>
      <c r="BD17" s="9">
        <f t="shared" si="42"/>
        <v>4</v>
      </c>
      <c r="BE17" s="10">
        <f t="shared" si="18"/>
        <v>4</v>
      </c>
      <c r="BF17" s="279" t="s">
        <v>343</v>
      </c>
      <c r="BG17" s="326" t="s">
        <v>470</v>
      </c>
    </row>
    <row r="18" spans="1:59" ht="15.75" customHeight="1">
      <c r="A18" s="53" t="s">
        <v>496</v>
      </c>
      <c r="B18" s="54" t="s">
        <v>34</v>
      </c>
      <c r="C18" s="252" t="s">
        <v>149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si="40"/>
        <v/>
      </c>
      <c r="AD18" s="59"/>
      <c r="AE18" s="6" t="str">
        <f t="shared" si="41"/>
        <v/>
      </c>
      <c r="AF18" s="59"/>
      <c r="AG18" s="62"/>
      <c r="AH18" s="60">
        <v>1</v>
      </c>
      <c r="AI18" s="6">
        <f t="shared" si="8"/>
        <v>14</v>
      </c>
      <c r="AJ18" s="59">
        <v>1</v>
      </c>
      <c r="AK18" s="6">
        <f t="shared" si="9"/>
        <v>14</v>
      </c>
      <c r="AL18" s="59">
        <v>2</v>
      </c>
      <c r="AM18" s="63" t="s">
        <v>75</v>
      </c>
      <c r="AN18" s="60"/>
      <c r="AO18" s="6" t="str">
        <f t="shared" si="10"/>
        <v/>
      </c>
      <c r="AP18" s="61"/>
      <c r="AQ18" s="6" t="str">
        <f t="shared" si="11"/>
        <v/>
      </c>
      <c r="AR18" s="61"/>
      <c r="AS18" s="64"/>
      <c r="AT18" s="59"/>
      <c r="AU18" s="6" t="str">
        <f t="shared" si="12"/>
        <v/>
      </c>
      <c r="AV18" s="59"/>
      <c r="AW18" s="6" t="str">
        <f t="shared" si="13"/>
        <v/>
      </c>
      <c r="AX18" s="59"/>
      <c r="AY18" s="59"/>
      <c r="AZ18" s="8">
        <f t="shared" si="14"/>
        <v>1</v>
      </c>
      <c r="BA18" s="6">
        <f t="shared" si="15"/>
        <v>14</v>
      </c>
      <c r="BB18" s="9">
        <f t="shared" si="16"/>
        <v>1</v>
      </c>
      <c r="BC18" s="6">
        <f t="shared" si="17"/>
        <v>14</v>
      </c>
      <c r="BD18" s="9">
        <f t="shared" si="42"/>
        <v>2</v>
      </c>
      <c r="BE18" s="10">
        <f t="shared" si="18"/>
        <v>2</v>
      </c>
      <c r="BF18" s="279" t="s">
        <v>343</v>
      </c>
      <c r="BG18" s="326" t="s">
        <v>470</v>
      </c>
    </row>
    <row r="19" spans="1:59" ht="15.75" customHeight="1">
      <c r="A19" s="53" t="s">
        <v>497</v>
      </c>
      <c r="B19" s="54" t="s">
        <v>34</v>
      </c>
      <c r="C19" s="252" t="s">
        <v>150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40"/>
        <v/>
      </c>
      <c r="AD19" s="59"/>
      <c r="AE19" s="6" t="str">
        <f t="shared" si="41"/>
        <v/>
      </c>
      <c r="AF19" s="59"/>
      <c r="AG19" s="62"/>
      <c r="AH19" s="60">
        <v>2</v>
      </c>
      <c r="AI19" s="6">
        <f t="shared" si="8"/>
        <v>28</v>
      </c>
      <c r="AJ19" s="59">
        <v>2</v>
      </c>
      <c r="AK19" s="6">
        <f t="shared" si="9"/>
        <v>28</v>
      </c>
      <c r="AL19" s="59">
        <v>4</v>
      </c>
      <c r="AM19" s="63" t="s">
        <v>124</v>
      </c>
      <c r="AN19" s="60"/>
      <c r="AO19" s="6" t="str">
        <f t="shared" si="10"/>
        <v/>
      </c>
      <c r="AP19" s="61"/>
      <c r="AQ19" s="6" t="str">
        <f t="shared" si="11"/>
        <v/>
      </c>
      <c r="AR19" s="61"/>
      <c r="AS19" s="64"/>
      <c r="AT19" s="59"/>
      <c r="AU19" s="6" t="str">
        <f t="shared" si="12"/>
        <v/>
      </c>
      <c r="AV19" s="59"/>
      <c r="AW19" s="6" t="str">
        <f t="shared" si="13"/>
        <v/>
      </c>
      <c r="AX19" s="59"/>
      <c r="AY19" s="59"/>
      <c r="AZ19" s="8">
        <f t="shared" si="14"/>
        <v>2</v>
      </c>
      <c r="BA19" s="6">
        <f t="shared" si="15"/>
        <v>28</v>
      </c>
      <c r="BB19" s="9">
        <f t="shared" si="16"/>
        <v>2</v>
      </c>
      <c r="BC19" s="6">
        <f t="shared" si="17"/>
        <v>28</v>
      </c>
      <c r="BD19" s="9">
        <f t="shared" si="42"/>
        <v>4</v>
      </c>
      <c r="BE19" s="10">
        <f t="shared" si="18"/>
        <v>4</v>
      </c>
      <c r="BF19" s="279" t="s">
        <v>343</v>
      </c>
      <c r="BG19" s="326" t="s">
        <v>470</v>
      </c>
    </row>
    <row r="20" spans="1:59" ht="15.75" customHeight="1">
      <c r="A20" s="53" t="s">
        <v>498</v>
      </c>
      <c r="B20" s="54" t="s">
        <v>34</v>
      </c>
      <c r="C20" s="252" t="s">
        <v>152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40"/>
        <v/>
      </c>
      <c r="AD20" s="59"/>
      <c r="AE20" s="6" t="str">
        <f t="shared" si="41"/>
        <v/>
      </c>
      <c r="AF20" s="59"/>
      <c r="AG20" s="62"/>
      <c r="AH20" s="60">
        <v>3</v>
      </c>
      <c r="AI20" s="6">
        <f t="shared" si="8"/>
        <v>42</v>
      </c>
      <c r="AJ20" s="59">
        <v>2</v>
      </c>
      <c r="AK20" s="6">
        <f t="shared" si="9"/>
        <v>28</v>
      </c>
      <c r="AL20" s="59">
        <v>5</v>
      </c>
      <c r="AM20" s="63" t="s">
        <v>15</v>
      </c>
      <c r="AN20" s="60"/>
      <c r="AO20" s="6" t="str">
        <f t="shared" si="10"/>
        <v/>
      </c>
      <c r="AP20" s="61"/>
      <c r="AQ20" s="6" t="str">
        <f t="shared" si="11"/>
        <v/>
      </c>
      <c r="AR20" s="61"/>
      <c r="AS20" s="64"/>
      <c r="AT20" s="59"/>
      <c r="AU20" s="6" t="str">
        <f t="shared" si="12"/>
        <v/>
      </c>
      <c r="AV20" s="59"/>
      <c r="AW20" s="6" t="str">
        <f t="shared" si="13"/>
        <v/>
      </c>
      <c r="AX20" s="59"/>
      <c r="AY20" s="59"/>
      <c r="AZ20" s="8">
        <f t="shared" si="14"/>
        <v>3</v>
      </c>
      <c r="BA20" s="6">
        <f t="shared" si="15"/>
        <v>42</v>
      </c>
      <c r="BB20" s="9">
        <f t="shared" si="16"/>
        <v>2</v>
      </c>
      <c r="BC20" s="6">
        <f t="shared" si="17"/>
        <v>28</v>
      </c>
      <c r="BD20" s="9">
        <f t="shared" si="42"/>
        <v>5</v>
      </c>
      <c r="BE20" s="10">
        <f t="shared" si="18"/>
        <v>5</v>
      </c>
      <c r="BF20" s="279" t="s">
        <v>343</v>
      </c>
      <c r="BG20" s="326" t="s">
        <v>470</v>
      </c>
    </row>
    <row r="21" spans="1:59" ht="15.75" customHeight="1">
      <c r="A21" s="53" t="s">
        <v>499</v>
      </c>
      <c r="B21" s="54" t="s">
        <v>34</v>
      </c>
      <c r="C21" s="252" t="s">
        <v>153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40"/>
        <v/>
      </c>
      <c r="AD21" s="59"/>
      <c r="AE21" s="6" t="str">
        <f t="shared" si="41"/>
        <v/>
      </c>
      <c r="AF21" s="59"/>
      <c r="AG21" s="62"/>
      <c r="AH21" s="60">
        <v>1</v>
      </c>
      <c r="AI21" s="6">
        <f t="shared" si="8"/>
        <v>14</v>
      </c>
      <c r="AJ21" s="59">
        <v>1</v>
      </c>
      <c r="AK21" s="6">
        <f t="shared" si="9"/>
        <v>14</v>
      </c>
      <c r="AL21" s="59">
        <v>2</v>
      </c>
      <c r="AM21" s="63" t="s">
        <v>104</v>
      </c>
      <c r="AN21" s="60"/>
      <c r="AO21" s="6" t="str">
        <f t="shared" si="10"/>
        <v/>
      </c>
      <c r="AP21" s="61"/>
      <c r="AQ21" s="6" t="str">
        <f t="shared" si="11"/>
        <v/>
      </c>
      <c r="AR21" s="61"/>
      <c r="AS21" s="64"/>
      <c r="AT21" s="59"/>
      <c r="AU21" s="6" t="str">
        <f t="shared" si="12"/>
        <v/>
      </c>
      <c r="AV21" s="59"/>
      <c r="AW21" s="6" t="str">
        <f t="shared" si="13"/>
        <v/>
      </c>
      <c r="AX21" s="59"/>
      <c r="AY21" s="59"/>
      <c r="AZ21" s="8">
        <f t="shared" si="14"/>
        <v>1</v>
      </c>
      <c r="BA21" s="6">
        <f t="shared" si="15"/>
        <v>14</v>
      </c>
      <c r="BB21" s="9">
        <f t="shared" si="16"/>
        <v>1</v>
      </c>
      <c r="BC21" s="6">
        <f t="shared" si="17"/>
        <v>14</v>
      </c>
      <c r="BD21" s="9">
        <f t="shared" si="42"/>
        <v>2</v>
      </c>
      <c r="BE21" s="10">
        <f t="shared" si="18"/>
        <v>2</v>
      </c>
      <c r="BF21" s="279" t="s">
        <v>343</v>
      </c>
      <c r="BG21" s="216" t="s">
        <v>473</v>
      </c>
    </row>
    <row r="22" spans="1:59" ht="15.75" customHeight="1">
      <c r="A22" s="53" t="s">
        <v>500</v>
      </c>
      <c r="B22" s="54" t="s">
        <v>34</v>
      </c>
      <c r="C22" s="252" t="s">
        <v>154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40"/>
        <v/>
      </c>
      <c r="AD22" s="59"/>
      <c r="AE22" s="6" t="str">
        <f t="shared" si="41"/>
        <v/>
      </c>
      <c r="AF22" s="59"/>
      <c r="AG22" s="62"/>
      <c r="AH22" s="60"/>
      <c r="AI22" s="6" t="str">
        <f t="shared" si="8"/>
        <v/>
      </c>
      <c r="AJ22" s="59"/>
      <c r="AK22" s="6" t="str">
        <f t="shared" si="9"/>
        <v/>
      </c>
      <c r="AL22" s="59"/>
      <c r="AM22" s="63"/>
      <c r="AN22" s="60">
        <v>1</v>
      </c>
      <c r="AO22" s="6">
        <f t="shared" si="10"/>
        <v>14</v>
      </c>
      <c r="AP22" s="61">
        <v>1</v>
      </c>
      <c r="AQ22" s="6">
        <f t="shared" si="11"/>
        <v>14</v>
      </c>
      <c r="AR22" s="61">
        <v>2</v>
      </c>
      <c r="AS22" s="64" t="s">
        <v>75</v>
      </c>
      <c r="AT22" s="59"/>
      <c r="AU22" s="6" t="str">
        <f t="shared" si="12"/>
        <v/>
      </c>
      <c r="AV22" s="59"/>
      <c r="AW22" s="6" t="str">
        <f t="shared" si="13"/>
        <v/>
      </c>
      <c r="AX22" s="59"/>
      <c r="AY22" s="59"/>
      <c r="AZ22" s="8">
        <f t="shared" si="14"/>
        <v>1</v>
      </c>
      <c r="BA22" s="6">
        <f t="shared" si="15"/>
        <v>14</v>
      </c>
      <c r="BB22" s="9">
        <f t="shared" si="16"/>
        <v>1</v>
      </c>
      <c r="BC22" s="6">
        <f t="shared" si="17"/>
        <v>14</v>
      </c>
      <c r="BD22" s="9">
        <f t="shared" si="42"/>
        <v>2</v>
      </c>
      <c r="BE22" s="10">
        <f t="shared" si="18"/>
        <v>2</v>
      </c>
      <c r="BF22" s="279" t="s">
        <v>343</v>
      </c>
      <c r="BG22" s="216" t="s">
        <v>475</v>
      </c>
    </row>
    <row r="23" spans="1:59" ht="15.75" customHeight="1">
      <c r="A23" s="53" t="s">
        <v>501</v>
      </c>
      <c r="B23" s="54" t="s">
        <v>34</v>
      </c>
      <c r="C23" s="252" t="s">
        <v>151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40"/>
        <v/>
      </c>
      <c r="AD23" s="59"/>
      <c r="AE23" s="6" t="str">
        <f t="shared" si="41"/>
        <v/>
      </c>
      <c r="AF23" s="59"/>
      <c r="AG23" s="62"/>
      <c r="AH23" s="60"/>
      <c r="AI23" s="6" t="str">
        <f t="shared" si="8"/>
        <v/>
      </c>
      <c r="AJ23" s="59"/>
      <c r="AK23" s="6" t="str">
        <f t="shared" si="9"/>
        <v/>
      </c>
      <c r="AL23" s="59"/>
      <c r="AM23" s="63"/>
      <c r="AN23" s="60">
        <v>2</v>
      </c>
      <c r="AO23" s="6">
        <f t="shared" si="10"/>
        <v>28</v>
      </c>
      <c r="AP23" s="61">
        <v>3</v>
      </c>
      <c r="AQ23" s="6">
        <f t="shared" si="11"/>
        <v>42</v>
      </c>
      <c r="AR23" s="61">
        <v>6</v>
      </c>
      <c r="AS23" s="59" t="s">
        <v>124</v>
      </c>
      <c r="AT23" s="59"/>
      <c r="AU23" s="6" t="str">
        <f t="shared" si="12"/>
        <v/>
      </c>
      <c r="AV23" s="59"/>
      <c r="AW23" s="6" t="str">
        <f t="shared" si="13"/>
        <v/>
      </c>
      <c r="AX23" s="59"/>
      <c r="AY23" s="59"/>
      <c r="AZ23" s="8">
        <f t="shared" si="14"/>
        <v>2</v>
      </c>
      <c r="BA23" s="6">
        <f t="shared" si="15"/>
        <v>28</v>
      </c>
      <c r="BB23" s="9">
        <f t="shared" si="16"/>
        <v>3</v>
      </c>
      <c r="BC23" s="6">
        <f t="shared" si="17"/>
        <v>42</v>
      </c>
      <c r="BD23" s="9">
        <f t="shared" si="42"/>
        <v>6</v>
      </c>
      <c r="BE23" s="10">
        <f t="shared" si="18"/>
        <v>5</v>
      </c>
      <c r="BF23" s="279" t="s">
        <v>343</v>
      </c>
      <c r="BG23" s="216" t="s">
        <v>473</v>
      </c>
    </row>
    <row r="24" spans="1:59" ht="15.75" customHeight="1">
      <c r="A24" s="53" t="s">
        <v>502</v>
      </c>
      <c r="B24" s="54" t="s">
        <v>34</v>
      </c>
      <c r="C24" s="252" t="s">
        <v>155</v>
      </c>
      <c r="D24" s="113"/>
      <c r="E24" s="6" t="str">
        <f t="shared" si="0"/>
        <v/>
      </c>
      <c r="F24" s="113"/>
      <c r="G24" s="6" t="str">
        <f t="shared" si="1"/>
        <v/>
      </c>
      <c r="H24" s="113"/>
      <c r="I24" s="114"/>
      <c r="J24" s="60"/>
      <c r="K24" s="6" t="str">
        <f t="shared" si="2"/>
        <v/>
      </c>
      <c r="L24" s="59"/>
      <c r="M24" s="6" t="str">
        <f t="shared" si="3"/>
        <v/>
      </c>
      <c r="N24" s="59"/>
      <c r="O24" s="63"/>
      <c r="P24" s="59"/>
      <c r="Q24" s="6" t="str">
        <f t="shared" si="4"/>
        <v/>
      </c>
      <c r="R24" s="59"/>
      <c r="S24" s="6" t="str">
        <f t="shared" si="5"/>
        <v/>
      </c>
      <c r="T24" s="59"/>
      <c r="U24" s="62"/>
      <c r="V24" s="60"/>
      <c r="W24" s="6" t="str">
        <f t="shared" si="6"/>
        <v/>
      </c>
      <c r="X24" s="59"/>
      <c r="Y24" s="6" t="str">
        <f t="shared" si="7"/>
        <v/>
      </c>
      <c r="Z24" s="59"/>
      <c r="AA24" s="63"/>
      <c r="AB24" s="59"/>
      <c r="AC24" s="6" t="str">
        <f t="shared" si="40"/>
        <v/>
      </c>
      <c r="AD24" s="59"/>
      <c r="AE24" s="6" t="str">
        <f t="shared" si="41"/>
        <v/>
      </c>
      <c r="AF24" s="59"/>
      <c r="AG24" s="62"/>
      <c r="AH24" s="60"/>
      <c r="AI24" s="6" t="str">
        <f t="shared" si="8"/>
        <v/>
      </c>
      <c r="AJ24" s="59"/>
      <c r="AK24" s="6" t="str">
        <f t="shared" si="9"/>
        <v/>
      </c>
      <c r="AL24" s="59"/>
      <c r="AM24" s="63"/>
      <c r="AN24" s="60">
        <v>1</v>
      </c>
      <c r="AO24" s="6">
        <f t="shared" si="10"/>
        <v>14</v>
      </c>
      <c r="AP24" s="61">
        <v>2</v>
      </c>
      <c r="AQ24" s="6">
        <f t="shared" si="11"/>
        <v>28</v>
      </c>
      <c r="AR24" s="61">
        <v>3</v>
      </c>
      <c r="AS24" s="64" t="s">
        <v>75</v>
      </c>
      <c r="AT24" s="59"/>
      <c r="AU24" s="6" t="str">
        <f t="shared" si="12"/>
        <v/>
      </c>
      <c r="AV24" s="59"/>
      <c r="AW24" s="6" t="str">
        <f t="shared" si="13"/>
        <v/>
      </c>
      <c r="AX24" s="59"/>
      <c r="AY24" s="59"/>
      <c r="AZ24" s="8">
        <f t="shared" si="14"/>
        <v>1</v>
      </c>
      <c r="BA24" s="6">
        <f t="shared" si="15"/>
        <v>14</v>
      </c>
      <c r="BB24" s="9">
        <f t="shared" si="16"/>
        <v>2</v>
      </c>
      <c r="BC24" s="6">
        <f t="shared" si="17"/>
        <v>28</v>
      </c>
      <c r="BD24" s="9">
        <f t="shared" si="42"/>
        <v>3</v>
      </c>
      <c r="BE24" s="10">
        <f t="shared" si="18"/>
        <v>3</v>
      </c>
      <c r="BF24" s="279" t="s">
        <v>343</v>
      </c>
      <c r="BG24" s="286" t="s">
        <v>473</v>
      </c>
    </row>
    <row r="25" spans="1:59">
      <c r="A25" s="53" t="s">
        <v>503</v>
      </c>
      <c r="B25" s="54" t="s">
        <v>34</v>
      </c>
      <c r="C25" s="252" t="s">
        <v>156</v>
      </c>
      <c r="D25" s="113"/>
      <c r="E25" s="6" t="str">
        <f t="shared" si="0"/>
        <v/>
      </c>
      <c r="F25" s="113"/>
      <c r="G25" s="6" t="str">
        <f t="shared" si="1"/>
        <v/>
      </c>
      <c r="H25" s="113"/>
      <c r="I25" s="114"/>
      <c r="J25" s="60"/>
      <c r="K25" s="6" t="str">
        <f t="shared" si="2"/>
        <v/>
      </c>
      <c r="L25" s="59"/>
      <c r="M25" s="6" t="str">
        <f t="shared" si="3"/>
        <v/>
      </c>
      <c r="N25" s="59"/>
      <c r="O25" s="63"/>
      <c r="P25" s="59"/>
      <c r="Q25" s="6" t="str">
        <f t="shared" si="4"/>
        <v/>
      </c>
      <c r="R25" s="59"/>
      <c r="S25" s="6" t="str">
        <f t="shared" si="5"/>
        <v/>
      </c>
      <c r="T25" s="59"/>
      <c r="U25" s="62"/>
      <c r="V25" s="60"/>
      <c r="W25" s="6" t="str">
        <f t="shared" si="6"/>
        <v/>
      </c>
      <c r="X25" s="59"/>
      <c r="Y25" s="6" t="str">
        <f t="shared" si="7"/>
        <v/>
      </c>
      <c r="Z25" s="59"/>
      <c r="AA25" s="63"/>
      <c r="AB25" s="59"/>
      <c r="AC25" s="6" t="str">
        <f t="shared" si="40"/>
        <v/>
      </c>
      <c r="AD25" s="59"/>
      <c r="AE25" s="6" t="str">
        <f t="shared" si="41"/>
        <v/>
      </c>
      <c r="AF25" s="59"/>
      <c r="AG25" s="62"/>
      <c r="AH25" s="60"/>
      <c r="AI25" s="6" t="str">
        <f t="shared" si="8"/>
        <v/>
      </c>
      <c r="AJ25" s="59"/>
      <c r="AK25" s="6" t="str">
        <f t="shared" si="9"/>
        <v/>
      </c>
      <c r="AL25" s="59"/>
      <c r="AM25" s="63"/>
      <c r="AN25" s="60">
        <v>3</v>
      </c>
      <c r="AO25" s="6">
        <f t="shared" si="10"/>
        <v>42</v>
      </c>
      <c r="AP25" s="61">
        <v>3</v>
      </c>
      <c r="AQ25" s="6">
        <f t="shared" si="11"/>
        <v>42</v>
      </c>
      <c r="AR25" s="61">
        <v>6</v>
      </c>
      <c r="AS25" s="64" t="s">
        <v>75</v>
      </c>
      <c r="AT25" s="59"/>
      <c r="AU25" s="6" t="str">
        <f t="shared" si="12"/>
        <v/>
      </c>
      <c r="AV25" s="59"/>
      <c r="AW25" s="6" t="str">
        <f t="shared" si="13"/>
        <v/>
      </c>
      <c r="AX25" s="59"/>
      <c r="AY25" s="59"/>
      <c r="AZ25" s="191">
        <f t="shared" si="14"/>
        <v>3</v>
      </c>
      <c r="BA25" s="6">
        <f t="shared" si="15"/>
        <v>42</v>
      </c>
      <c r="BB25" s="192">
        <f t="shared" si="16"/>
        <v>3</v>
      </c>
      <c r="BC25" s="6">
        <f t="shared" si="17"/>
        <v>42</v>
      </c>
      <c r="BD25" s="192">
        <f t="shared" si="42"/>
        <v>6</v>
      </c>
      <c r="BE25" s="10">
        <f t="shared" si="18"/>
        <v>6</v>
      </c>
      <c r="BF25" s="279" t="s">
        <v>343</v>
      </c>
      <c r="BG25" s="326" t="s">
        <v>470</v>
      </c>
    </row>
    <row r="26" spans="1:59" ht="16.5" customHeight="1">
      <c r="A26" s="53" t="s">
        <v>504</v>
      </c>
      <c r="B26" s="54" t="s">
        <v>34</v>
      </c>
      <c r="C26" s="252" t="s">
        <v>157</v>
      </c>
      <c r="D26" s="113"/>
      <c r="E26" s="6" t="str">
        <f t="shared" si="0"/>
        <v/>
      </c>
      <c r="F26" s="113"/>
      <c r="G26" s="6" t="str">
        <f t="shared" si="1"/>
        <v/>
      </c>
      <c r="H26" s="113"/>
      <c r="I26" s="114"/>
      <c r="J26" s="60"/>
      <c r="K26" s="6" t="str">
        <f t="shared" si="2"/>
        <v/>
      </c>
      <c r="L26" s="59"/>
      <c r="M26" s="6" t="str">
        <f t="shared" si="3"/>
        <v/>
      </c>
      <c r="N26" s="59"/>
      <c r="O26" s="63"/>
      <c r="P26" s="59"/>
      <c r="Q26" s="6" t="str">
        <f t="shared" si="4"/>
        <v/>
      </c>
      <c r="R26" s="59"/>
      <c r="S26" s="6" t="str">
        <f t="shared" si="5"/>
        <v/>
      </c>
      <c r="T26" s="59"/>
      <c r="U26" s="62"/>
      <c r="V26" s="60"/>
      <c r="W26" s="6" t="str">
        <f t="shared" si="6"/>
        <v/>
      </c>
      <c r="X26" s="59"/>
      <c r="Y26" s="6" t="str">
        <f t="shared" si="7"/>
        <v/>
      </c>
      <c r="Z26" s="59"/>
      <c r="AA26" s="63"/>
      <c r="AB26" s="59"/>
      <c r="AC26" s="6" t="str">
        <f t="shared" si="40"/>
        <v/>
      </c>
      <c r="AD26" s="59"/>
      <c r="AE26" s="6" t="str">
        <f t="shared" si="41"/>
        <v/>
      </c>
      <c r="AF26" s="59"/>
      <c r="AG26" s="62"/>
      <c r="AH26" s="60"/>
      <c r="AI26" s="6" t="str">
        <f t="shared" si="8"/>
        <v/>
      </c>
      <c r="AJ26" s="59"/>
      <c r="AK26" s="6" t="str">
        <f t="shared" si="9"/>
        <v/>
      </c>
      <c r="AL26" s="59"/>
      <c r="AM26" s="63"/>
      <c r="AN26" s="60"/>
      <c r="AO26" s="6" t="str">
        <f t="shared" si="10"/>
        <v/>
      </c>
      <c r="AP26" s="61"/>
      <c r="AQ26" s="6" t="str">
        <f t="shared" si="11"/>
        <v/>
      </c>
      <c r="AR26" s="61"/>
      <c r="AS26" s="64"/>
      <c r="AT26" s="59">
        <v>1</v>
      </c>
      <c r="AU26" s="6">
        <f t="shared" si="12"/>
        <v>14</v>
      </c>
      <c r="AV26" s="59">
        <v>2</v>
      </c>
      <c r="AW26" s="6">
        <f t="shared" si="13"/>
        <v>28</v>
      </c>
      <c r="AX26" s="59">
        <v>3</v>
      </c>
      <c r="AY26" s="59" t="s">
        <v>148</v>
      </c>
      <c r="AZ26" s="8">
        <f t="shared" si="14"/>
        <v>1</v>
      </c>
      <c r="BA26" s="6">
        <f t="shared" si="15"/>
        <v>14</v>
      </c>
      <c r="BB26" s="9">
        <f t="shared" si="16"/>
        <v>2</v>
      </c>
      <c r="BC26" s="6">
        <f t="shared" si="17"/>
        <v>28</v>
      </c>
      <c r="BD26" s="9">
        <f t="shared" si="42"/>
        <v>3</v>
      </c>
      <c r="BE26" s="10">
        <f t="shared" si="18"/>
        <v>3</v>
      </c>
      <c r="BF26" s="279" t="s">
        <v>343</v>
      </c>
      <c r="BG26" s="326" t="s">
        <v>470</v>
      </c>
    </row>
    <row r="27" spans="1:59" ht="15.75" customHeight="1">
      <c r="A27" s="53" t="s">
        <v>505</v>
      </c>
      <c r="B27" s="54" t="s">
        <v>34</v>
      </c>
      <c r="C27" s="252" t="s">
        <v>158</v>
      </c>
      <c r="D27" s="113"/>
      <c r="E27" s="6" t="str">
        <f t="shared" si="0"/>
        <v/>
      </c>
      <c r="F27" s="113"/>
      <c r="G27" s="6" t="str">
        <f t="shared" si="1"/>
        <v/>
      </c>
      <c r="H27" s="113"/>
      <c r="I27" s="114"/>
      <c r="J27" s="60"/>
      <c r="K27" s="6" t="str">
        <f t="shared" si="2"/>
        <v/>
      </c>
      <c r="L27" s="59"/>
      <c r="M27" s="6" t="str">
        <f t="shared" si="3"/>
        <v/>
      </c>
      <c r="N27" s="59"/>
      <c r="O27" s="63"/>
      <c r="P27" s="59"/>
      <c r="Q27" s="6" t="str">
        <f t="shared" si="4"/>
        <v/>
      </c>
      <c r="R27" s="59"/>
      <c r="S27" s="6" t="str">
        <f t="shared" si="5"/>
        <v/>
      </c>
      <c r="T27" s="59"/>
      <c r="U27" s="62"/>
      <c r="V27" s="60"/>
      <c r="W27" s="6" t="str">
        <f t="shared" si="6"/>
        <v/>
      </c>
      <c r="X27" s="59"/>
      <c r="Y27" s="6" t="str">
        <f t="shared" si="7"/>
        <v/>
      </c>
      <c r="Z27" s="59"/>
      <c r="AA27" s="63"/>
      <c r="AB27" s="59"/>
      <c r="AC27" s="6" t="str">
        <f t="shared" si="40"/>
        <v/>
      </c>
      <c r="AD27" s="59"/>
      <c r="AE27" s="6" t="str">
        <f t="shared" si="41"/>
        <v/>
      </c>
      <c r="AF27" s="59"/>
      <c r="AG27" s="62"/>
      <c r="AH27" s="60"/>
      <c r="AI27" s="6" t="str">
        <f t="shared" si="8"/>
        <v/>
      </c>
      <c r="AJ27" s="59"/>
      <c r="AK27" s="6" t="str">
        <f t="shared" si="9"/>
        <v/>
      </c>
      <c r="AL27" s="59"/>
      <c r="AM27" s="63"/>
      <c r="AN27" s="60"/>
      <c r="AO27" s="6" t="str">
        <f t="shared" si="10"/>
        <v/>
      </c>
      <c r="AP27" s="61"/>
      <c r="AQ27" s="6" t="str">
        <f t="shared" si="11"/>
        <v/>
      </c>
      <c r="AR27" s="61"/>
      <c r="AS27" s="64"/>
      <c r="AT27" s="59">
        <v>4</v>
      </c>
      <c r="AU27" s="6">
        <f t="shared" si="12"/>
        <v>56</v>
      </c>
      <c r="AV27" s="59">
        <v>4</v>
      </c>
      <c r="AW27" s="6">
        <f t="shared" si="13"/>
        <v>56</v>
      </c>
      <c r="AX27" s="59">
        <v>8</v>
      </c>
      <c r="AY27" s="59" t="s">
        <v>128</v>
      </c>
      <c r="AZ27" s="8">
        <f t="shared" si="14"/>
        <v>4</v>
      </c>
      <c r="BA27" s="6">
        <f t="shared" si="15"/>
        <v>56</v>
      </c>
      <c r="BB27" s="9">
        <f t="shared" si="16"/>
        <v>4</v>
      </c>
      <c r="BC27" s="6">
        <f t="shared" si="17"/>
        <v>56</v>
      </c>
      <c r="BD27" s="9">
        <f t="shared" si="42"/>
        <v>8</v>
      </c>
      <c r="BE27" s="10">
        <f t="shared" si="18"/>
        <v>8</v>
      </c>
      <c r="BF27" s="279" t="s">
        <v>343</v>
      </c>
      <c r="BG27" s="216" t="s">
        <v>473</v>
      </c>
    </row>
    <row r="28" spans="1:59" ht="15.75" customHeight="1">
      <c r="A28" s="218" t="s">
        <v>506</v>
      </c>
      <c r="B28" s="54" t="s">
        <v>34</v>
      </c>
      <c r="C28" s="354" t="s">
        <v>134</v>
      </c>
      <c r="D28" s="113"/>
      <c r="E28" s="6" t="str">
        <f t="shared" si="0"/>
        <v/>
      </c>
      <c r="F28" s="113"/>
      <c r="G28" s="6" t="str">
        <f t="shared" si="1"/>
        <v/>
      </c>
      <c r="H28" s="113"/>
      <c r="I28" s="114"/>
      <c r="J28" s="60"/>
      <c r="K28" s="6" t="str">
        <f t="shared" si="2"/>
        <v/>
      </c>
      <c r="L28" s="59"/>
      <c r="M28" s="6" t="str">
        <f t="shared" si="3"/>
        <v/>
      </c>
      <c r="N28" s="59"/>
      <c r="O28" s="63"/>
      <c r="P28" s="59"/>
      <c r="Q28" s="6" t="str">
        <f t="shared" si="4"/>
        <v/>
      </c>
      <c r="R28" s="59"/>
      <c r="S28" s="6" t="str">
        <f t="shared" si="5"/>
        <v/>
      </c>
      <c r="T28" s="59"/>
      <c r="U28" s="62"/>
      <c r="V28" s="60"/>
      <c r="W28" s="6" t="str">
        <f t="shared" si="6"/>
        <v/>
      </c>
      <c r="X28" s="59"/>
      <c r="Y28" s="6" t="str">
        <f t="shared" si="7"/>
        <v/>
      </c>
      <c r="Z28" s="59"/>
      <c r="AA28" s="63"/>
      <c r="AB28" s="59"/>
      <c r="AC28" s="6" t="str">
        <f t="shared" si="40"/>
        <v/>
      </c>
      <c r="AD28" s="59"/>
      <c r="AE28" s="6" t="str">
        <f t="shared" si="41"/>
        <v/>
      </c>
      <c r="AF28" s="59"/>
      <c r="AG28" s="62"/>
      <c r="AH28" s="60"/>
      <c r="AI28" s="6" t="str">
        <f t="shared" si="8"/>
        <v/>
      </c>
      <c r="AJ28" s="59">
        <v>6</v>
      </c>
      <c r="AK28" s="6">
        <f>IF(AJ28*15=0,"",AJ28*15)</f>
        <v>90</v>
      </c>
      <c r="AL28" s="113">
        <v>6</v>
      </c>
      <c r="AM28" s="63" t="s">
        <v>75</v>
      </c>
      <c r="AN28" s="60"/>
      <c r="AO28" s="6" t="str">
        <f t="shared" si="10"/>
        <v/>
      </c>
      <c r="AP28" s="61"/>
      <c r="AQ28" s="6" t="str">
        <f t="shared" si="11"/>
        <v/>
      </c>
      <c r="AR28" s="61"/>
      <c r="AS28" s="64"/>
      <c r="AT28" s="59"/>
      <c r="AU28" s="6" t="str">
        <f t="shared" si="12"/>
        <v/>
      </c>
      <c r="AV28" s="59"/>
      <c r="AW28" s="6" t="str">
        <f t="shared" si="13"/>
        <v/>
      </c>
      <c r="AX28" s="59"/>
      <c r="AY28" s="59"/>
      <c r="AZ28" s="8" t="str">
        <f t="shared" si="14"/>
        <v/>
      </c>
      <c r="BA28" s="6" t="str">
        <f t="shared" si="15"/>
        <v/>
      </c>
      <c r="BB28" s="9">
        <f t="shared" si="16"/>
        <v>6</v>
      </c>
      <c r="BC28" s="6">
        <f t="shared" si="17"/>
        <v>84</v>
      </c>
      <c r="BD28" s="9">
        <f t="shared" si="42"/>
        <v>6</v>
      </c>
      <c r="BE28" s="10">
        <f t="shared" si="18"/>
        <v>6</v>
      </c>
      <c r="BF28" s="279" t="s">
        <v>343</v>
      </c>
      <c r="BG28" s="216" t="s">
        <v>474</v>
      </c>
    </row>
    <row r="29" spans="1:59" ht="15.75" customHeight="1">
      <c r="A29" s="218" t="s">
        <v>507</v>
      </c>
      <c r="B29" s="54" t="s">
        <v>34</v>
      </c>
      <c r="C29" s="355" t="s">
        <v>135</v>
      </c>
      <c r="D29" s="113"/>
      <c r="E29" s="6" t="str">
        <f t="shared" si="0"/>
        <v/>
      </c>
      <c r="F29" s="113"/>
      <c r="G29" s="6" t="str">
        <f t="shared" si="1"/>
        <v/>
      </c>
      <c r="H29" s="113"/>
      <c r="I29" s="114"/>
      <c r="J29" s="60"/>
      <c r="K29" s="6" t="str">
        <f t="shared" si="2"/>
        <v/>
      </c>
      <c r="L29" s="59"/>
      <c r="M29" s="6" t="str">
        <f t="shared" si="3"/>
        <v/>
      </c>
      <c r="N29" s="59"/>
      <c r="O29" s="63"/>
      <c r="P29" s="59"/>
      <c r="Q29" s="6" t="str">
        <f t="shared" si="4"/>
        <v/>
      </c>
      <c r="R29" s="59"/>
      <c r="S29" s="6" t="str">
        <f t="shared" si="5"/>
        <v/>
      </c>
      <c r="T29" s="59"/>
      <c r="U29" s="62"/>
      <c r="V29" s="60"/>
      <c r="W29" s="6" t="str">
        <f t="shared" si="6"/>
        <v/>
      </c>
      <c r="X29" s="59"/>
      <c r="Y29" s="6" t="str">
        <f t="shared" si="7"/>
        <v/>
      </c>
      <c r="Z29" s="59"/>
      <c r="AA29" s="63"/>
      <c r="AB29" s="59"/>
      <c r="AC29" s="6" t="str">
        <f t="shared" si="40"/>
        <v/>
      </c>
      <c r="AD29" s="59"/>
      <c r="AE29" s="6" t="str">
        <f t="shared" si="41"/>
        <v/>
      </c>
      <c r="AF29" s="59"/>
      <c r="AG29" s="62"/>
      <c r="AH29" s="60"/>
      <c r="AI29" s="6" t="str">
        <f t="shared" si="8"/>
        <v/>
      </c>
      <c r="AJ29" s="59"/>
      <c r="AK29" s="6" t="str">
        <f t="shared" si="9"/>
        <v/>
      </c>
      <c r="AL29" s="59"/>
      <c r="AM29" s="63"/>
      <c r="AN29" s="60"/>
      <c r="AO29" s="6" t="str">
        <f t="shared" si="10"/>
        <v/>
      </c>
      <c r="AP29" s="61">
        <v>6</v>
      </c>
      <c r="AQ29" s="6">
        <f>IF(AP29*15=0,"",AP29*15)</f>
        <v>90</v>
      </c>
      <c r="AR29" s="61">
        <v>6</v>
      </c>
      <c r="AS29" s="64" t="s">
        <v>75</v>
      </c>
      <c r="AT29" s="59"/>
      <c r="AU29" s="6" t="str">
        <f t="shared" si="12"/>
        <v/>
      </c>
      <c r="AV29" s="59"/>
      <c r="AW29" s="6" t="str">
        <f t="shared" si="13"/>
        <v/>
      </c>
      <c r="AX29" s="59"/>
      <c r="AY29" s="59"/>
      <c r="AZ29" s="8" t="str">
        <f t="shared" si="14"/>
        <v/>
      </c>
      <c r="BA29" s="6" t="str">
        <f t="shared" si="15"/>
        <v/>
      </c>
      <c r="BB29" s="9">
        <f t="shared" si="16"/>
        <v>6</v>
      </c>
      <c r="BC29" s="6">
        <f t="shared" si="17"/>
        <v>84</v>
      </c>
      <c r="BD29" s="9">
        <f t="shared" si="42"/>
        <v>6</v>
      </c>
      <c r="BE29" s="10">
        <f t="shared" si="18"/>
        <v>6</v>
      </c>
      <c r="BF29" s="279" t="s">
        <v>343</v>
      </c>
      <c r="BG29" s="216" t="s">
        <v>474</v>
      </c>
    </row>
    <row r="30" spans="1:59" ht="15.75" customHeight="1">
      <c r="A30" s="218"/>
      <c r="B30" s="108" t="s">
        <v>19</v>
      </c>
      <c r="C30" s="254"/>
      <c r="D30" s="113"/>
      <c r="E30" s="6" t="str">
        <f t="shared" si="0"/>
        <v/>
      </c>
      <c r="F30" s="113"/>
      <c r="G30" s="6" t="str">
        <f t="shared" si="1"/>
        <v/>
      </c>
      <c r="H30" s="113"/>
      <c r="I30" s="114"/>
      <c r="J30" s="60"/>
      <c r="K30" s="6" t="str">
        <f t="shared" si="2"/>
        <v/>
      </c>
      <c r="L30" s="59"/>
      <c r="M30" s="6" t="str">
        <f t="shared" si="3"/>
        <v/>
      </c>
      <c r="N30" s="59"/>
      <c r="O30" s="63"/>
      <c r="P30" s="59"/>
      <c r="Q30" s="6" t="str">
        <f t="shared" si="4"/>
        <v/>
      </c>
      <c r="R30" s="59"/>
      <c r="S30" s="6" t="str">
        <f t="shared" si="5"/>
        <v/>
      </c>
      <c r="T30" s="59"/>
      <c r="U30" s="62"/>
      <c r="V30" s="60"/>
      <c r="W30" s="6" t="str">
        <f t="shared" si="6"/>
        <v/>
      </c>
      <c r="X30" s="59"/>
      <c r="Y30" s="6" t="str">
        <f t="shared" si="7"/>
        <v/>
      </c>
      <c r="Z30" s="59"/>
      <c r="AA30" s="63"/>
      <c r="AB30" s="59"/>
      <c r="AC30" s="6" t="str">
        <f t="shared" si="40"/>
        <v/>
      </c>
      <c r="AD30" s="59"/>
      <c r="AE30" s="6" t="str">
        <f t="shared" si="41"/>
        <v/>
      </c>
      <c r="AF30" s="59"/>
      <c r="AG30" s="62"/>
      <c r="AH30" s="60"/>
      <c r="AI30" s="6" t="str">
        <f t="shared" si="8"/>
        <v/>
      </c>
      <c r="AJ30" s="59"/>
      <c r="AK30" s="6" t="str">
        <f t="shared" si="9"/>
        <v/>
      </c>
      <c r="AL30" s="59"/>
      <c r="AM30" s="63"/>
      <c r="AN30" s="60"/>
      <c r="AO30" s="6" t="str">
        <f t="shared" si="10"/>
        <v/>
      </c>
      <c r="AP30" s="61"/>
      <c r="AQ30" s="6" t="str">
        <f t="shared" si="11"/>
        <v/>
      </c>
      <c r="AR30" s="61"/>
      <c r="AS30" s="64"/>
      <c r="AT30" s="59"/>
      <c r="AU30" s="6" t="str">
        <f t="shared" si="12"/>
        <v/>
      </c>
      <c r="AV30" s="59"/>
      <c r="AW30" s="6" t="str">
        <f t="shared" si="13"/>
        <v/>
      </c>
      <c r="AX30" s="59"/>
      <c r="AY30" s="59"/>
      <c r="AZ30" s="8" t="str">
        <f t="shared" si="14"/>
        <v/>
      </c>
      <c r="BA30" s="6" t="str">
        <f t="shared" si="15"/>
        <v/>
      </c>
      <c r="BB30" s="9" t="str">
        <f t="shared" si="16"/>
        <v/>
      </c>
      <c r="BC30" s="6" t="str">
        <f t="shared" si="17"/>
        <v/>
      </c>
      <c r="BD30" s="9" t="str">
        <f t="shared" si="42"/>
        <v/>
      </c>
      <c r="BE30" s="10" t="str">
        <f t="shared" si="18"/>
        <v/>
      </c>
      <c r="BF30" s="216"/>
      <c r="BG30" s="216"/>
    </row>
    <row r="31" spans="1:59" s="2" customFormat="1" ht="15.75" customHeight="1">
      <c r="A31" s="218"/>
      <c r="B31" s="108" t="s">
        <v>19</v>
      </c>
      <c r="C31" s="260"/>
      <c r="D31" s="113"/>
      <c r="E31" s="6" t="str">
        <f t="shared" si="0"/>
        <v/>
      </c>
      <c r="F31" s="113"/>
      <c r="G31" s="6" t="str">
        <f t="shared" si="1"/>
        <v/>
      </c>
      <c r="H31" s="113"/>
      <c r="I31" s="114"/>
      <c r="J31" s="60"/>
      <c r="K31" s="6" t="str">
        <f t="shared" si="2"/>
        <v/>
      </c>
      <c r="L31" s="59"/>
      <c r="M31" s="6" t="str">
        <f t="shared" si="3"/>
        <v/>
      </c>
      <c r="N31" s="59"/>
      <c r="O31" s="63"/>
      <c r="P31" s="59"/>
      <c r="Q31" s="6" t="str">
        <f t="shared" si="4"/>
        <v/>
      </c>
      <c r="R31" s="59"/>
      <c r="S31" s="6" t="str">
        <f t="shared" si="5"/>
        <v/>
      </c>
      <c r="T31" s="59"/>
      <c r="U31" s="62"/>
      <c r="V31" s="60"/>
      <c r="W31" s="6" t="str">
        <f t="shared" si="6"/>
        <v/>
      </c>
      <c r="X31" s="59"/>
      <c r="Y31" s="6" t="str">
        <f t="shared" si="7"/>
        <v/>
      </c>
      <c r="Z31" s="59"/>
      <c r="AA31" s="63"/>
      <c r="AB31" s="59"/>
      <c r="AC31" s="6" t="str">
        <f t="shared" si="40"/>
        <v/>
      </c>
      <c r="AD31" s="59"/>
      <c r="AE31" s="6" t="str">
        <f t="shared" si="41"/>
        <v/>
      </c>
      <c r="AF31" s="59"/>
      <c r="AG31" s="62"/>
      <c r="AH31" s="60"/>
      <c r="AI31" s="6" t="str">
        <f t="shared" si="8"/>
        <v/>
      </c>
      <c r="AJ31" s="59"/>
      <c r="AK31" s="6" t="str">
        <f>IF(AJ31*15=0,"",AJ31*15)</f>
        <v/>
      </c>
      <c r="AL31" s="59"/>
      <c r="AM31" s="63"/>
      <c r="AN31" s="60"/>
      <c r="AO31" s="6" t="str">
        <f t="shared" si="10"/>
        <v/>
      </c>
      <c r="AP31" s="61"/>
      <c r="AQ31" s="6" t="str">
        <f t="shared" si="11"/>
        <v/>
      </c>
      <c r="AR31" s="61"/>
      <c r="AS31" s="64"/>
      <c r="AT31" s="59"/>
      <c r="AU31" s="6" t="str">
        <f t="shared" si="12"/>
        <v/>
      </c>
      <c r="AV31" s="59"/>
      <c r="AW31" s="6" t="str">
        <f t="shared" si="13"/>
        <v/>
      </c>
      <c r="AX31" s="59"/>
      <c r="AY31" s="59"/>
      <c r="AZ31" s="8" t="str">
        <f t="shared" si="14"/>
        <v/>
      </c>
      <c r="BA31" s="6" t="str">
        <f t="shared" si="15"/>
        <v/>
      </c>
      <c r="BB31" s="9" t="str">
        <f t="shared" si="16"/>
        <v/>
      </c>
      <c r="BC31" s="6" t="str">
        <f t="shared" si="17"/>
        <v/>
      </c>
      <c r="BD31" s="9" t="str">
        <f t="shared" si="42"/>
        <v/>
      </c>
      <c r="BE31" s="10" t="str">
        <f t="shared" si="18"/>
        <v/>
      </c>
      <c r="BF31" s="216"/>
      <c r="BG31" s="216"/>
    </row>
    <row r="32" spans="1:59" s="67" customFormat="1" ht="15.75" customHeight="1">
      <c r="A32" s="218"/>
      <c r="B32" s="108" t="s">
        <v>19</v>
      </c>
      <c r="C32" s="260"/>
      <c r="D32" s="113"/>
      <c r="E32" s="6" t="str">
        <f t="shared" si="0"/>
        <v/>
      </c>
      <c r="F32" s="113"/>
      <c r="G32" s="6" t="str">
        <f t="shared" si="1"/>
        <v/>
      </c>
      <c r="H32" s="113"/>
      <c r="I32" s="114"/>
      <c r="J32" s="60"/>
      <c r="K32" s="6" t="str">
        <f t="shared" si="2"/>
        <v/>
      </c>
      <c r="L32" s="59"/>
      <c r="M32" s="6" t="str">
        <f t="shared" si="3"/>
        <v/>
      </c>
      <c r="N32" s="59"/>
      <c r="O32" s="63"/>
      <c r="P32" s="59"/>
      <c r="Q32" s="6" t="str">
        <f t="shared" si="4"/>
        <v/>
      </c>
      <c r="R32" s="59"/>
      <c r="S32" s="6" t="str">
        <f t="shared" si="5"/>
        <v/>
      </c>
      <c r="T32" s="59"/>
      <c r="U32" s="62"/>
      <c r="V32" s="60"/>
      <c r="W32" s="6" t="str">
        <f t="shared" si="6"/>
        <v/>
      </c>
      <c r="X32" s="59"/>
      <c r="Y32" s="6" t="str">
        <f t="shared" si="7"/>
        <v/>
      </c>
      <c r="Z32" s="59"/>
      <c r="AA32" s="63"/>
      <c r="AB32" s="59"/>
      <c r="AC32" s="6" t="str">
        <f t="shared" si="40"/>
        <v/>
      </c>
      <c r="AD32" s="59"/>
      <c r="AE32" s="6" t="str">
        <f t="shared" si="41"/>
        <v/>
      </c>
      <c r="AF32" s="59"/>
      <c r="AG32" s="62"/>
      <c r="AH32" s="60"/>
      <c r="AI32" s="6" t="str">
        <f t="shared" si="8"/>
        <v/>
      </c>
      <c r="AJ32" s="59"/>
      <c r="AK32" s="6" t="str">
        <f>IF(AJ32*15=0,"",AJ32*15)</f>
        <v/>
      </c>
      <c r="AL32" s="59"/>
      <c r="AM32" s="63"/>
      <c r="AN32" s="60"/>
      <c r="AO32" s="6" t="str">
        <f t="shared" si="10"/>
        <v/>
      </c>
      <c r="AP32" s="61"/>
      <c r="AQ32" s="6" t="str">
        <f>IF(AP32*15=0,"",AP32*15)</f>
        <v/>
      </c>
      <c r="AR32" s="61"/>
      <c r="AS32" s="64"/>
      <c r="AT32" s="59"/>
      <c r="AU32" s="6" t="str">
        <f t="shared" si="12"/>
        <v/>
      </c>
      <c r="AV32" s="59"/>
      <c r="AW32" s="6" t="str">
        <f t="shared" si="13"/>
        <v/>
      </c>
      <c r="AX32" s="59"/>
      <c r="AY32" s="59"/>
      <c r="AZ32" s="8" t="str">
        <f t="shared" si="14"/>
        <v/>
      </c>
      <c r="BA32" s="6" t="str">
        <f t="shared" si="15"/>
        <v/>
      </c>
      <c r="BB32" s="9" t="str">
        <f t="shared" si="16"/>
        <v/>
      </c>
      <c r="BC32" s="6" t="str">
        <f t="shared" si="17"/>
        <v/>
      </c>
      <c r="BD32" s="9" t="str">
        <f t="shared" si="42"/>
        <v/>
      </c>
      <c r="BE32" s="10" t="str">
        <f t="shared" si="18"/>
        <v/>
      </c>
      <c r="BF32" s="216"/>
      <c r="BG32" s="216"/>
    </row>
    <row r="33" spans="1:59" s="67" customFormat="1" ht="15.75" customHeight="1">
      <c r="A33" s="218"/>
      <c r="B33" s="108" t="s">
        <v>19</v>
      </c>
      <c r="C33" s="260"/>
      <c r="D33" s="113"/>
      <c r="E33" s="6" t="str">
        <f t="shared" si="0"/>
        <v/>
      </c>
      <c r="F33" s="113"/>
      <c r="G33" s="6" t="str">
        <f t="shared" si="1"/>
        <v/>
      </c>
      <c r="H33" s="113"/>
      <c r="I33" s="114"/>
      <c r="J33" s="60"/>
      <c r="K33" s="6" t="str">
        <f t="shared" si="2"/>
        <v/>
      </c>
      <c r="L33" s="59"/>
      <c r="M33" s="6" t="str">
        <f t="shared" si="3"/>
        <v/>
      </c>
      <c r="N33" s="59"/>
      <c r="O33" s="63"/>
      <c r="P33" s="59"/>
      <c r="Q33" s="6" t="str">
        <f t="shared" si="4"/>
        <v/>
      </c>
      <c r="R33" s="59"/>
      <c r="S33" s="6" t="str">
        <f t="shared" si="5"/>
        <v/>
      </c>
      <c r="T33" s="59"/>
      <c r="U33" s="62"/>
      <c r="V33" s="60"/>
      <c r="W33" s="6" t="str">
        <f t="shared" si="6"/>
        <v/>
      </c>
      <c r="X33" s="59"/>
      <c r="Y33" s="6" t="str">
        <f t="shared" si="7"/>
        <v/>
      </c>
      <c r="Z33" s="59"/>
      <c r="AA33" s="63"/>
      <c r="AB33" s="59"/>
      <c r="AC33" s="6" t="str">
        <f t="shared" si="40"/>
        <v/>
      </c>
      <c r="AD33" s="59"/>
      <c r="AE33" s="6" t="str">
        <f t="shared" si="41"/>
        <v/>
      </c>
      <c r="AF33" s="59"/>
      <c r="AG33" s="62"/>
      <c r="AH33" s="60"/>
      <c r="AI33" s="6" t="str">
        <f t="shared" si="8"/>
        <v/>
      </c>
      <c r="AJ33" s="59"/>
      <c r="AK33" s="6" t="str">
        <f t="shared" si="9"/>
        <v/>
      </c>
      <c r="AL33" s="59"/>
      <c r="AM33" s="63"/>
      <c r="AN33" s="60"/>
      <c r="AO33" s="6" t="str">
        <f t="shared" si="10"/>
        <v/>
      </c>
      <c r="AP33" s="61"/>
      <c r="AQ33" s="6" t="str">
        <f>IF(AP33*15=0,"",AP33*15)</f>
        <v/>
      </c>
      <c r="AR33" s="61"/>
      <c r="AS33" s="64"/>
      <c r="AT33" s="59"/>
      <c r="AU33" s="6" t="str">
        <f t="shared" si="12"/>
        <v/>
      </c>
      <c r="AV33" s="59"/>
      <c r="AW33" s="6" t="str">
        <f t="shared" si="13"/>
        <v/>
      </c>
      <c r="AX33" s="59"/>
      <c r="AY33" s="59"/>
      <c r="AZ33" s="8" t="str">
        <f t="shared" si="14"/>
        <v/>
      </c>
      <c r="BA33" s="6" t="str">
        <f t="shared" si="15"/>
        <v/>
      </c>
      <c r="BB33" s="9" t="str">
        <f t="shared" si="16"/>
        <v/>
      </c>
      <c r="BC33" s="6" t="str">
        <f t="shared" si="17"/>
        <v/>
      </c>
      <c r="BD33" s="9" t="str">
        <f t="shared" si="42"/>
        <v/>
      </c>
      <c r="BE33" s="10" t="str">
        <f t="shared" si="18"/>
        <v/>
      </c>
      <c r="BF33" s="216"/>
      <c r="BG33" s="216"/>
    </row>
    <row r="34" spans="1:59" s="67" customFormat="1" ht="15.75" customHeight="1">
      <c r="A34" s="218"/>
      <c r="B34" s="108" t="s">
        <v>19</v>
      </c>
      <c r="C34" s="105"/>
      <c r="D34" s="113"/>
      <c r="E34" s="6" t="str">
        <f t="shared" si="0"/>
        <v/>
      </c>
      <c r="F34" s="113"/>
      <c r="G34" s="6" t="str">
        <f t="shared" si="1"/>
        <v/>
      </c>
      <c r="H34" s="113"/>
      <c r="I34" s="114"/>
      <c r="J34" s="60"/>
      <c r="K34" s="6" t="str">
        <f t="shared" si="2"/>
        <v/>
      </c>
      <c r="L34" s="59"/>
      <c r="M34" s="6" t="str">
        <f t="shared" si="3"/>
        <v/>
      </c>
      <c r="N34" s="59"/>
      <c r="O34" s="63"/>
      <c r="P34" s="59"/>
      <c r="Q34" s="6" t="str">
        <f t="shared" si="4"/>
        <v/>
      </c>
      <c r="R34" s="59"/>
      <c r="S34" s="6" t="str">
        <f t="shared" si="5"/>
        <v/>
      </c>
      <c r="T34" s="59"/>
      <c r="U34" s="62"/>
      <c r="V34" s="60"/>
      <c r="W34" s="6" t="str">
        <f t="shared" si="6"/>
        <v/>
      </c>
      <c r="X34" s="59"/>
      <c r="Y34" s="6" t="str">
        <f t="shared" si="7"/>
        <v/>
      </c>
      <c r="Z34" s="59"/>
      <c r="AA34" s="63"/>
      <c r="AB34" s="59"/>
      <c r="AC34" s="6" t="str">
        <f t="shared" si="40"/>
        <v/>
      </c>
      <c r="AD34" s="59"/>
      <c r="AE34" s="6" t="str">
        <f t="shared" si="41"/>
        <v/>
      </c>
      <c r="AF34" s="59"/>
      <c r="AG34" s="62"/>
      <c r="AH34" s="60"/>
      <c r="AI34" s="6" t="str">
        <f t="shared" si="8"/>
        <v/>
      </c>
      <c r="AJ34" s="59"/>
      <c r="AK34" s="6" t="str">
        <f t="shared" si="9"/>
        <v/>
      </c>
      <c r="AL34" s="59"/>
      <c r="AM34" s="63"/>
      <c r="AN34" s="60"/>
      <c r="AO34" s="6" t="str">
        <f t="shared" si="10"/>
        <v/>
      </c>
      <c r="AP34" s="61"/>
      <c r="AQ34" s="6" t="str">
        <f t="shared" si="11"/>
        <v/>
      </c>
      <c r="AR34" s="61"/>
      <c r="AS34" s="64"/>
      <c r="AT34" s="59"/>
      <c r="AU34" s="6" t="str">
        <f t="shared" si="12"/>
        <v/>
      </c>
      <c r="AV34" s="59"/>
      <c r="AW34" s="6" t="str">
        <f t="shared" si="13"/>
        <v/>
      </c>
      <c r="AX34" s="59"/>
      <c r="AY34" s="59"/>
      <c r="AZ34" s="8" t="str">
        <f t="shared" si="14"/>
        <v/>
      </c>
      <c r="BA34" s="6" t="str">
        <f t="shared" si="15"/>
        <v/>
      </c>
      <c r="BB34" s="9" t="str">
        <f t="shared" si="16"/>
        <v/>
      </c>
      <c r="BC34" s="6" t="str">
        <f t="shared" si="17"/>
        <v/>
      </c>
      <c r="BD34" s="9" t="str">
        <f t="shared" si="42"/>
        <v/>
      </c>
      <c r="BE34" s="10" t="str">
        <f t="shared" si="18"/>
        <v/>
      </c>
      <c r="BF34" s="216"/>
      <c r="BG34" s="216"/>
    </row>
    <row r="35" spans="1:59" s="2" customFormat="1" ht="15.75" customHeight="1">
      <c r="A35" s="218"/>
      <c r="B35" s="253" t="s">
        <v>19</v>
      </c>
      <c r="C35" s="254"/>
      <c r="D35" s="113"/>
      <c r="E35" s="6" t="str">
        <f t="shared" si="0"/>
        <v/>
      </c>
      <c r="F35" s="113"/>
      <c r="G35" s="6" t="str">
        <f t="shared" si="1"/>
        <v/>
      </c>
      <c r="H35" s="113"/>
      <c r="I35" s="114"/>
      <c r="J35" s="60"/>
      <c r="K35" s="6" t="str">
        <f t="shared" si="2"/>
        <v/>
      </c>
      <c r="L35" s="59"/>
      <c r="M35" s="6" t="str">
        <f t="shared" si="3"/>
        <v/>
      </c>
      <c r="N35" s="59"/>
      <c r="O35" s="63"/>
      <c r="P35" s="59"/>
      <c r="Q35" s="6" t="str">
        <f t="shared" si="4"/>
        <v/>
      </c>
      <c r="R35" s="59"/>
      <c r="S35" s="6" t="str">
        <f t="shared" si="5"/>
        <v/>
      </c>
      <c r="T35" s="59"/>
      <c r="U35" s="62"/>
      <c r="V35" s="60"/>
      <c r="W35" s="6" t="str">
        <f t="shared" si="6"/>
        <v/>
      </c>
      <c r="X35" s="59"/>
      <c r="Y35" s="6" t="str">
        <f t="shared" si="7"/>
        <v/>
      </c>
      <c r="Z35" s="59"/>
      <c r="AA35" s="63"/>
      <c r="AB35" s="59"/>
      <c r="AC35" s="6" t="str">
        <f t="shared" si="40"/>
        <v/>
      </c>
      <c r="AD35" s="59"/>
      <c r="AE35" s="6" t="str">
        <f t="shared" si="41"/>
        <v/>
      </c>
      <c r="AF35" s="59"/>
      <c r="AG35" s="62"/>
      <c r="AH35" s="60"/>
      <c r="AI35" s="6" t="str">
        <f t="shared" si="8"/>
        <v/>
      </c>
      <c r="AJ35" s="59"/>
      <c r="AK35" s="6" t="str">
        <f t="shared" si="9"/>
        <v/>
      </c>
      <c r="AL35" s="59"/>
      <c r="AM35" s="63"/>
      <c r="AN35" s="60"/>
      <c r="AO35" s="6" t="str">
        <f t="shared" si="10"/>
        <v/>
      </c>
      <c r="AP35" s="61"/>
      <c r="AQ35" s="6" t="str">
        <f t="shared" si="11"/>
        <v/>
      </c>
      <c r="AR35" s="61"/>
      <c r="AS35" s="64"/>
      <c r="AT35" s="59"/>
      <c r="AU35" s="6" t="str">
        <f t="shared" si="12"/>
        <v/>
      </c>
      <c r="AV35" s="59"/>
      <c r="AW35" s="6" t="str">
        <f t="shared" si="13"/>
        <v/>
      </c>
      <c r="AX35" s="59"/>
      <c r="AY35" s="59"/>
      <c r="AZ35" s="8" t="str">
        <f t="shared" si="14"/>
        <v/>
      </c>
      <c r="BA35" s="6" t="str">
        <f t="shared" si="15"/>
        <v/>
      </c>
      <c r="BB35" s="9" t="str">
        <f t="shared" si="16"/>
        <v/>
      </c>
      <c r="BC35" s="6" t="str">
        <f t="shared" si="17"/>
        <v/>
      </c>
      <c r="BD35" s="9" t="str">
        <f t="shared" si="42"/>
        <v/>
      </c>
      <c r="BE35" s="10" t="str">
        <f t="shared" si="18"/>
        <v/>
      </c>
      <c r="BF35" s="216"/>
      <c r="BG35" s="216"/>
    </row>
    <row r="36" spans="1:59" s="2" customFormat="1" ht="15.75" customHeight="1">
      <c r="A36" s="218"/>
      <c r="B36" s="253" t="s">
        <v>19</v>
      </c>
      <c r="C36" s="255"/>
      <c r="D36" s="113"/>
      <c r="E36" s="6" t="str">
        <f t="shared" si="0"/>
        <v/>
      </c>
      <c r="F36" s="113"/>
      <c r="G36" s="6" t="str">
        <f t="shared" si="1"/>
        <v/>
      </c>
      <c r="H36" s="113"/>
      <c r="I36" s="114"/>
      <c r="J36" s="60"/>
      <c r="K36" s="6" t="str">
        <f t="shared" si="2"/>
        <v/>
      </c>
      <c r="L36" s="59"/>
      <c r="M36" s="6" t="str">
        <f t="shared" si="3"/>
        <v/>
      </c>
      <c r="N36" s="59"/>
      <c r="O36" s="63"/>
      <c r="P36" s="59"/>
      <c r="Q36" s="6" t="str">
        <f t="shared" si="4"/>
        <v/>
      </c>
      <c r="R36" s="59"/>
      <c r="S36" s="6" t="str">
        <f t="shared" si="5"/>
        <v/>
      </c>
      <c r="T36" s="59"/>
      <c r="U36" s="62"/>
      <c r="V36" s="60"/>
      <c r="W36" s="6" t="str">
        <f t="shared" si="6"/>
        <v/>
      </c>
      <c r="X36" s="59"/>
      <c r="Y36" s="6" t="str">
        <f t="shared" si="7"/>
        <v/>
      </c>
      <c r="Z36" s="59"/>
      <c r="AA36" s="63"/>
      <c r="AB36" s="59"/>
      <c r="AC36" s="6" t="str">
        <f t="shared" si="40"/>
        <v/>
      </c>
      <c r="AD36" s="59"/>
      <c r="AE36" s="6" t="str">
        <f t="shared" si="41"/>
        <v/>
      </c>
      <c r="AF36" s="59"/>
      <c r="AG36" s="62"/>
      <c r="AH36" s="60"/>
      <c r="AI36" s="6" t="str">
        <f t="shared" si="8"/>
        <v/>
      </c>
      <c r="AJ36" s="59"/>
      <c r="AK36" s="6" t="str">
        <f t="shared" si="9"/>
        <v/>
      </c>
      <c r="AL36" s="59"/>
      <c r="AM36" s="63"/>
      <c r="AN36" s="60"/>
      <c r="AO36" s="6" t="str">
        <f t="shared" si="10"/>
        <v/>
      </c>
      <c r="AP36" s="61"/>
      <c r="AQ36" s="6" t="str">
        <f t="shared" si="11"/>
        <v/>
      </c>
      <c r="AR36" s="61"/>
      <c r="AS36" s="64"/>
      <c r="AT36" s="59"/>
      <c r="AU36" s="6" t="str">
        <f t="shared" si="12"/>
        <v/>
      </c>
      <c r="AV36" s="59"/>
      <c r="AW36" s="6" t="str">
        <f t="shared" si="13"/>
        <v/>
      </c>
      <c r="AX36" s="59"/>
      <c r="AY36" s="59"/>
      <c r="AZ36" s="8" t="str">
        <f t="shared" si="14"/>
        <v/>
      </c>
      <c r="BA36" s="6" t="str">
        <f t="shared" si="15"/>
        <v/>
      </c>
      <c r="BB36" s="9" t="str">
        <f t="shared" si="16"/>
        <v/>
      </c>
      <c r="BC36" s="6" t="str">
        <f t="shared" si="17"/>
        <v/>
      </c>
      <c r="BD36" s="9" t="str">
        <f t="shared" si="42"/>
        <v/>
      </c>
      <c r="BE36" s="10" t="str">
        <f t="shared" si="18"/>
        <v/>
      </c>
      <c r="BF36" s="216"/>
      <c r="BG36" s="216"/>
    </row>
    <row r="37" spans="1:59" ht="15.75" customHeight="1">
      <c r="A37" s="218"/>
      <c r="B37" s="253" t="s">
        <v>19</v>
      </c>
      <c r="C37" s="255"/>
      <c r="D37" s="113"/>
      <c r="E37" s="6" t="str">
        <f t="shared" si="0"/>
        <v/>
      </c>
      <c r="F37" s="113"/>
      <c r="G37" s="6" t="str">
        <f t="shared" si="1"/>
        <v/>
      </c>
      <c r="H37" s="113"/>
      <c r="I37" s="114"/>
      <c r="J37" s="60"/>
      <c r="K37" s="6" t="str">
        <f t="shared" si="2"/>
        <v/>
      </c>
      <c r="L37" s="59"/>
      <c r="M37" s="6" t="str">
        <f t="shared" si="3"/>
        <v/>
      </c>
      <c r="N37" s="59"/>
      <c r="O37" s="63"/>
      <c r="P37" s="59"/>
      <c r="Q37" s="6" t="str">
        <f t="shared" si="4"/>
        <v/>
      </c>
      <c r="R37" s="59"/>
      <c r="S37" s="6" t="str">
        <f t="shared" si="5"/>
        <v/>
      </c>
      <c r="T37" s="59"/>
      <c r="U37" s="62"/>
      <c r="V37" s="60"/>
      <c r="W37" s="6" t="str">
        <f t="shared" si="6"/>
        <v/>
      </c>
      <c r="X37" s="59"/>
      <c r="Y37" s="6" t="str">
        <f t="shared" si="7"/>
        <v/>
      </c>
      <c r="Z37" s="59"/>
      <c r="AA37" s="63"/>
      <c r="AB37" s="59"/>
      <c r="AC37" s="6" t="str">
        <f t="shared" si="40"/>
        <v/>
      </c>
      <c r="AD37" s="59"/>
      <c r="AE37" s="6" t="str">
        <f t="shared" si="41"/>
        <v/>
      </c>
      <c r="AF37" s="59"/>
      <c r="AG37" s="62"/>
      <c r="AH37" s="60"/>
      <c r="AI37" s="6" t="str">
        <f t="shared" si="8"/>
        <v/>
      </c>
      <c r="AJ37" s="59"/>
      <c r="AK37" s="6" t="str">
        <f t="shared" si="9"/>
        <v/>
      </c>
      <c r="AL37" s="59"/>
      <c r="AM37" s="63"/>
      <c r="AN37" s="60"/>
      <c r="AO37" s="6" t="str">
        <f t="shared" si="10"/>
        <v/>
      </c>
      <c r="AP37" s="61"/>
      <c r="AQ37" s="6" t="str">
        <f t="shared" si="11"/>
        <v/>
      </c>
      <c r="AR37" s="61"/>
      <c r="AS37" s="64"/>
      <c r="AT37" s="59"/>
      <c r="AU37" s="6" t="str">
        <f t="shared" si="12"/>
        <v/>
      </c>
      <c r="AV37" s="59"/>
      <c r="AW37" s="6" t="str">
        <f t="shared" si="13"/>
        <v/>
      </c>
      <c r="AX37" s="59"/>
      <c r="AY37" s="59"/>
      <c r="AZ37" s="8" t="str">
        <f t="shared" si="14"/>
        <v/>
      </c>
      <c r="BA37" s="6" t="str">
        <f t="shared" si="15"/>
        <v/>
      </c>
      <c r="BB37" s="9" t="str">
        <f t="shared" si="16"/>
        <v/>
      </c>
      <c r="BC37" s="6" t="str">
        <f t="shared" si="17"/>
        <v/>
      </c>
      <c r="BD37" s="9" t="str">
        <f t="shared" si="42"/>
        <v/>
      </c>
      <c r="BE37" s="10" t="str">
        <f t="shared" si="18"/>
        <v/>
      </c>
      <c r="BF37" s="216"/>
      <c r="BG37" s="216"/>
    </row>
    <row r="38" spans="1:59" s="132" customFormat="1" ht="15.75" customHeight="1" thickBot="1">
      <c r="A38" s="217"/>
      <c r="B38" s="12"/>
      <c r="C38" s="190" t="s">
        <v>62</v>
      </c>
      <c r="D38" s="143">
        <f>SUM(D12:D37)</f>
        <v>0</v>
      </c>
      <c r="E38" s="143">
        <f>SUM(E12:E37)</f>
        <v>0</v>
      </c>
      <c r="F38" s="143">
        <f>SUM(F12:F37)</f>
        <v>0</v>
      </c>
      <c r="G38" s="143">
        <f>SUM(G12:G37)</f>
        <v>0</v>
      </c>
      <c r="H38" s="143">
        <f>SUM(H12:H37)</f>
        <v>0</v>
      </c>
      <c r="I38" s="229" t="s">
        <v>17</v>
      </c>
      <c r="J38" s="143">
        <f>SUM(J12:J37)</f>
        <v>0</v>
      </c>
      <c r="K38" s="143">
        <f>SUM(K12:K37)</f>
        <v>0</v>
      </c>
      <c r="L38" s="143">
        <f>SUM(L12:L37)</f>
        <v>0</v>
      </c>
      <c r="M38" s="143">
        <f>SUM(M12:M37)</f>
        <v>0</v>
      </c>
      <c r="N38" s="143">
        <f>SUM(N12:N37)</f>
        <v>0</v>
      </c>
      <c r="O38" s="229" t="s">
        <v>17</v>
      </c>
      <c r="P38" s="143">
        <f>SUM(P12:P37)</f>
        <v>0</v>
      </c>
      <c r="Q38" s="143">
        <f>SUM(Q12:Q37)</f>
        <v>0</v>
      </c>
      <c r="R38" s="143">
        <f>SUM(R12:R37)</f>
        <v>0</v>
      </c>
      <c r="S38" s="143">
        <f>SUM(S12:S37)</f>
        <v>0</v>
      </c>
      <c r="T38" s="143">
        <f>SUM(T12:T37)</f>
        <v>0</v>
      </c>
      <c r="U38" s="229" t="s">
        <v>17</v>
      </c>
      <c r="V38" s="143">
        <f>SUM(V12:V37)</f>
        <v>0</v>
      </c>
      <c r="W38" s="143">
        <f>SUM(W12:W37)</f>
        <v>0</v>
      </c>
      <c r="X38" s="143">
        <f>SUM(X12:X37)</f>
        <v>0</v>
      </c>
      <c r="Y38" s="143">
        <f>SUM(Y12:Y37)</f>
        <v>0</v>
      </c>
      <c r="Z38" s="143">
        <f>SUM(Z12:Z37)</f>
        <v>0</v>
      </c>
      <c r="AA38" s="229" t="s">
        <v>17</v>
      </c>
      <c r="AB38" s="143">
        <f>SUM(AB12:AB37)</f>
        <v>10</v>
      </c>
      <c r="AC38" s="143">
        <f>SUM(AC12:AC37)</f>
        <v>126</v>
      </c>
      <c r="AD38" s="143">
        <f>SUM(AD12:AD37)</f>
        <v>11</v>
      </c>
      <c r="AE38" s="143">
        <f>SUM(AE12:AE37)</f>
        <v>154</v>
      </c>
      <c r="AF38" s="143">
        <f>SUM(AF12:AF37)</f>
        <v>19</v>
      </c>
      <c r="AG38" s="229" t="s">
        <v>17</v>
      </c>
      <c r="AH38" s="143">
        <f>SUM(AH12:AH37)</f>
        <v>8</v>
      </c>
      <c r="AI38" s="143">
        <f>SUM(AI12:AI37)</f>
        <v>112</v>
      </c>
      <c r="AJ38" s="143">
        <f>SUM(AJ12:AJ37)</f>
        <v>15</v>
      </c>
      <c r="AK38" s="143">
        <f>SUM(AK12:AK37)</f>
        <v>216</v>
      </c>
      <c r="AL38" s="143">
        <f>SUM(AL12:AL37)</f>
        <v>23</v>
      </c>
      <c r="AM38" s="229" t="s">
        <v>17</v>
      </c>
      <c r="AN38" s="143">
        <f>SUM(AN12:AN37)</f>
        <v>7</v>
      </c>
      <c r="AO38" s="143">
        <f>SUM(AO12:AO37)</f>
        <v>98</v>
      </c>
      <c r="AP38" s="143">
        <f>SUM(AP12:AP37)</f>
        <v>15</v>
      </c>
      <c r="AQ38" s="143">
        <f>SUM(AQ12:AQ37)</f>
        <v>216</v>
      </c>
      <c r="AR38" s="143">
        <f>SUM(AR12:AR37)</f>
        <v>23</v>
      </c>
      <c r="AS38" s="229" t="s">
        <v>17</v>
      </c>
      <c r="AT38" s="143">
        <f>SUM(AT12:AT37)</f>
        <v>5</v>
      </c>
      <c r="AU38" s="143">
        <f>SUM(AU12:AU37)</f>
        <v>70</v>
      </c>
      <c r="AV38" s="143">
        <f>SUM(AV12:AV37)</f>
        <v>6</v>
      </c>
      <c r="AW38" s="143">
        <f>SUM(AW12:AW37)</f>
        <v>84</v>
      </c>
      <c r="AX38" s="143">
        <f>SUM(AX12:AX37)</f>
        <v>11</v>
      </c>
      <c r="AY38" s="229" t="s">
        <v>17</v>
      </c>
      <c r="AZ38" s="143">
        <f t="shared" ref="AZ38:BE38" si="43">SUM(AZ12:AZ37)</f>
        <v>30</v>
      </c>
      <c r="BA38" s="143">
        <f t="shared" si="43"/>
        <v>420</v>
      </c>
      <c r="BB38" s="143">
        <f t="shared" si="43"/>
        <v>47</v>
      </c>
      <c r="BC38" s="143">
        <f t="shared" si="43"/>
        <v>658</v>
      </c>
      <c r="BD38" s="143">
        <f t="shared" si="43"/>
        <v>76</v>
      </c>
      <c r="BE38" s="143">
        <f t="shared" si="43"/>
        <v>77</v>
      </c>
    </row>
    <row r="39" spans="1:59" s="132" customFormat="1" ht="15.75" customHeight="1" thickBot="1">
      <c r="A39" s="188"/>
      <c r="B39" s="189"/>
      <c r="C39" s="130" t="s">
        <v>44</v>
      </c>
      <c r="D39" s="131">
        <f>D10+D38</f>
        <v>0</v>
      </c>
      <c r="E39" s="131">
        <f>E10+E38</f>
        <v>0</v>
      </c>
      <c r="F39" s="131">
        <f>F10+F38</f>
        <v>30</v>
      </c>
      <c r="G39" s="131">
        <f>G10+G38</f>
        <v>600</v>
      </c>
      <c r="H39" s="131">
        <f>H10+H38</f>
        <v>27</v>
      </c>
      <c r="I39" s="230" t="s">
        <v>17</v>
      </c>
      <c r="J39" s="131">
        <f>J10+J38</f>
        <v>19</v>
      </c>
      <c r="K39" s="131">
        <f>K10+K38</f>
        <v>238</v>
      </c>
      <c r="L39" s="131">
        <f>L10+L38</f>
        <v>15</v>
      </c>
      <c r="M39" s="131">
        <f>M10+M38</f>
        <v>210</v>
      </c>
      <c r="N39" s="131">
        <f>N10+N38</f>
        <v>30</v>
      </c>
      <c r="O39" s="230" t="s">
        <v>17</v>
      </c>
      <c r="P39" s="131">
        <f>P10+P38</f>
        <v>13</v>
      </c>
      <c r="Q39" s="131">
        <f>Q10+Q38</f>
        <v>182</v>
      </c>
      <c r="R39" s="131">
        <f>R10+R38</f>
        <v>21</v>
      </c>
      <c r="S39" s="131">
        <f>S10+S38</f>
        <v>334</v>
      </c>
      <c r="T39" s="131">
        <f>T10+T38</f>
        <v>30</v>
      </c>
      <c r="U39" s="230" t="s">
        <v>17</v>
      </c>
      <c r="V39" s="131">
        <f>V10+V38</f>
        <v>14</v>
      </c>
      <c r="W39" s="131">
        <f>W10+W38</f>
        <v>196</v>
      </c>
      <c r="X39" s="131">
        <f>X10+X38</f>
        <v>19</v>
      </c>
      <c r="Y39" s="131">
        <f>Y10+Y38</f>
        <v>266</v>
      </c>
      <c r="Z39" s="131">
        <f>Z10+Z38</f>
        <v>32</v>
      </c>
      <c r="AA39" s="230" t="s">
        <v>17</v>
      </c>
      <c r="AB39" s="131">
        <f>AB10+AB38</f>
        <v>14</v>
      </c>
      <c r="AC39" s="131">
        <f>AC10+AC38</f>
        <v>182</v>
      </c>
      <c r="AD39" s="131">
        <f>AD10+AD38</f>
        <v>20</v>
      </c>
      <c r="AE39" s="131">
        <f>AE10+AE38</f>
        <v>280</v>
      </c>
      <c r="AF39" s="131">
        <f>AF10+AF38</f>
        <v>32</v>
      </c>
      <c r="AG39" s="230" t="s">
        <v>17</v>
      </c>
      <c r="AH39" s="131">
        <f>AH10+AH38</f>
        <v>10</v>
      </c>
      <c r="AI39" s="131">
        <f>AI10+AI38</f>
        <v>140</v>
      </c>
      <c r="AJ39" s="131">
        <f>AJ10+AJ38</f>
        <v>21</v>
      </c>
      <c r="AK39" s="131">
        <f>AK10+AK38</f>
        <v>300</v>
      </c>
      <c r="AL39" s="131">
        <f>AL10+AL38</f>
        <v>31</v>
      </c>
      <c r="AM39" s="230" t="s">
        <v>17</v>
      </c>
      <c r="AN39" s="131">
        <f>AN10+AN38</f>
        <v>9</v>
      </c>
      <c r="AO39" s="131">
        <f>AO10+AO38</f>
        <v>98</v>
      </c>
      <c r="AP39" s="131">
        <f>AP10+AP38</f>
        <v>21</v>
      </c>
      <c r="AQ39" s="131">
        <f>AQ10+AQ38</f>
        <v>272</v>
      </c>
      <c r="AR39" s="131">
        <f>AR10+AR38</f>
        <v>31</v>
      </c>
      <c r="AS39" s="230" t="s">
        <v>17</v>
      </c>
      <c r="AT39" s="131">
        <f>AT10+AT38</f>
        <v>8</v>
      </c>
      <c r="AU39" s="131">
        <f>AU10+AU38</f>
        <v>112</v>
      </c>
      <c r="AV39" s="131">
        <f>AV10+AV38</f>
        <v>19</v>
      </c>
      <c r="AW39" s="131">
        <f>AW10+AW38</f>
        <v>274</v>
      </c>
      <c r="AX39" s="131">
        <f>AX10+AX38</f>
        <v>27</v>
      </c>
      <c r="AY39" s="230" t="s">
        <v>17</v>
      </c>
      <c r="AZ39" s="144">
        <f t="shared" ref="AZ39:BE39" si="44">AZ10+AZ38</f>
        <v>87</v>
      </c>
      <c r="BA39" s="144">
        <f t="shared" si="44"/>
        <v>1218</v>
      </c>
      <c r="BB39" s="144">
        <f t="shared" si="44"/>
        <v>158</v>
      </c>
      <c r="BC39" s="144">
        <f t="shared" si="44"/>
        <v>2324</v>
      </c>
      <c r="BD39" s="144">
        <f t="shared" si="44"/>
        <v>240</v>
      </c>
      <c r="BE39" s="144">
        <f t="shared" si="44"/>
        <v>253</v>
      </c>
    </row>
    <row r="40" spans="1:59" ht="18.75" customHeight="1">
      <c r="A40" s="145"/>
      <c r="B40" s="146"/>
      <c r="C40" s="147" t="s">
        <v>16</v>
      </c>
      <c r="D40" s="526"/>
      <c r="E40" s="527"/>
      <c r="F40" s="527"/>
      <c r="G40" s="527"/>
      <c r="H40" s="527"/>
      <c r="I40" s="527"/>
      <c r="J40" s="527"/>
      <c r="K40" s="527"/>
      <c r="L40" s="527"/>
      <c r="M40" s="527"/>
      <c r="N40" s="527"/>
      <c r="O40" s="527"/>
      <c r="P40" s="527"/>
      <c r="Q40" s="527"/>
      <c r="R40" s="527"/>
      <c r="S40" s="527"/>
      <c r="T40" s="527"/>
      <c r="U40" s="527"/>
      <c r="V40" s="527"/>
      <c r="W40" s="527"/>
      <c r="X40" s="527"/>
      <c r="Y40" s="527"/>
      <c r="Z40" s="527"/>
      <c r="AA40" s="527"/>
      <c r="AB40" s="526"/>
      <c r="AC40" s="527"/>
      <c r="AD40" s="527"/>
      <c r="AE40" s="527"/>
      <c r="AF40" s="527"/>
      <c r="AG40" s="527"/>
      <c r="AH40" s="527"/>
      <c r="AI40" s="527"/>
      <c r="AJ40" s="527"/>
      <c r="AK40" s="527"/>
      <c r="AL40" s="527"/>
      <c r="AM40" s="527"/>
      <c r="AN40" s="527"/>
      <c r="AO40" s="527"/>
      <c r="AP40" s="527"/>
      <c r="AQ40" s="527"/>
      <c r="AR40" s="527"/>
      <c r="AS40" s="527"/>
      <c r="AT40" s="527"/>
      <c r="AU40" s="527"/>
      <c r="AV40" s="527"/>
      <c r="AW40" s="527"/>
      <c r="AX40" s="527"/>
      <c r="AY40" s="527"/>
      <c r="AZ40" s="528"/>
      <c r="BA40" s="529"/>
      <c r="BB40" s="529"/>
      <c r="BC40" s="529"/>
      <c r="BD40" s="529"/>
      <c r="BE40" s="529"/>
      <c r="BF40" s="221"/>
      <c r="BG40" s="221"/>
    </row>
    <row r="41" spans="1:59" s="105" customFormat="1" ht="15.75" customHeight="1">
      <c r="A41" s="53"/>
      <c r="B41" s="56" t="s">
        <v>15</v>
      </c>
      <c r="C41" s="55" t="s">
        <v>54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6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s="105" customFormat="1" ht="15.75" customHeight="1">
      <c r="A42" s="57"/>
      <c r="B42" s="56" t="s">
        <v>15</v>
      </c>
      <c r="C42" s="55" t="s">
        <v>55</v>
      </c>
      <c r="D42" s="113"/>
      <c r="E42" s="6" t="str">
        <f>IF(D42*14=0,"",D42*14)</f>
        <v/>
      </c>
      <c r="F42" s="113"/>
      <c r="G42" s="6" t="str">
        <f>IF(F42*14=0,"",F42*14)</f>
        <v/>
      </c>
      <c r="H42" s="113"/>
      <c r="I42" s="114"/>
      <c r="J42" s="60"/>
      <c r="K42" s="6" t="str">
        <f>IF(J42*14=0,"",J42*14)</f>
        <v/>
      </c>
      <c r="L42" s="59"/>
      <c r="M42" s="6" t="str">
        <f>IF(L42*14=0,"",L42*14)</f>
        <v/>
      </c>
      <c r="N42" s="59"/>
      <c r="O42" s="63"/>
      <c r="P42" s="59"/>
      <c r="Q42" s="6" t="str">
        <f>IF(P42*14=0,"",P42*14)</f>
        <v/>
      </c>
      <c r="R42" s="59"/>
      <c r="S42" s="6" t="str">
        <f>IF(R42*14=0,"",R42*14)</f>
        <v/>
      </c>
      <c r="T42" s="59"/>
      <c r="U42" s="62"/>
      <c r="V42" s="60"/>
      <c r="W42" s="6" t="str">
        <f>IF(V42*14=0,"",V42*14)</f>
        <v/>
      </c>
      <c r="X42" s="59"/>
      <c r="Y42" s="6" t="str">
        <f>IF(X42*14=0,"",X42*14)</f>
        <v/>
      </c>
      <c r="Z42" s="59"/>
      <c r="AA42" s="63"/>
      <c r="AB42" s="59"/>
      <c r="AC42" s="6" t="str">
        <f>IF(AB42*14=0,"",AB42*14)</f>
        <v/>
      </c>
      <c r="AD42" s="59"/>
      <c r="AE42" s="6" t="str">
        <f>IF(AD42*14=0,"",AD42*14)</f>
        <v/>
      </c>
      <c r="AF42" s="59"/>
      <c r="AG42" s="62"/>
      <c r="AH42" s="60"/>
      <c r="AI42" s="6" t="str">
        <f>IF(AH42*14=0,"",AH42*14)</f>
        <v/>
      </c>
      <c r="AJ42" s="59"/>
      <c r="AK42" s="6" t="str">
        <f>IF(AJ42*14=0,"",AJ42*14)</f>
        <v/>
      </c>
      <c r="AL42" s="59"/>
      <c r="AM42" s="63"/>
      <c r="AN42" s="60"/>
      <c r="AO42" s="6" t="str">
        <f>IF(AN42*14=0,"",AN42*14)</f>
        <v/>
      </c>
      <c r="AP42" s="61"/>
      <c r="AQ42" s="6" t="str">
        <f>IF(AP42*14=0,"",AP42*14)</f>
        <v/>
      </c>
      <c r="AR42" s="61"/>
      <c r="AS42" s="64"/>
      <c r="AT42" s="59"/>
      <c r="AU42" s="6" t="str">
        <f>IF(AT42*14=0,"",AT42*14)</f>
        <v/>
      </c>
      <c r="AV42" s="59"/>
      <c r="AW42" s="6" t="str">
        <f>IF(AV42*14=0,"",AV42*14)</f>
        <v/>
      </c>
      <c r="AX42" s="59"/>
      <c r="AY42" s="59"/>
      <c r="AZ42" s="8" t="str">
        <f>IF(D42+J42+P42+V42+AB42+AH42+AN42+AT42=0,"",D42+J42+P42+V42+AB42+AH42+AN42+AT42)</f>
        <v/>
      </c>
      <c r="BA42" s="18" t="str">
        <f>IF((P42+V42+AB42+AH42+AN42+AT42)*14=0,"",(P42+V42+AB42+AH42+AN42+AT42)*14)</f>
        <v/>
      </c>
      <c r="BB42" s="9" t="str">
        <f>IF(F42+L42+R42+X42+AD42+AJ42+AP42+AV42=0,"",F42+L42+R42+X42+AD42+AJ42+AP42+AV42)</f>
        <v/>
      </c>
      <c r="BC42" s="6" t="str">
        <f>IF((L42+F42+R42+X42+AD42+AJ42+AP42+AV42)*14=0,"",(L42+F42+R42+X42+AD42+AJ42+AP42+AV42)*14)</f>
        <v/>
      </c>
      <c r="BD42" s="66" t="s">
        <v>17</v>
      </c>
      <c r="BE42" s="213" t="str">
        <f>IF(D42+F42+L42+J42+P42+R42+V42+X42+AB42+AD42+AH42+AJ42+AN42+AP42+AT42+AV42=0,"",D42+F42+L42+J42+P42+R42+V42+X42+AB42+AD42+AH42+AJ42+AN42+AP42+AT42+AV42)</f>
        <v/>
      </c>
      <c r="BF42" s="223"/>
      <c r="BG42" s="223"/>
    </row>
    <row r="43" spans="1:59" s="105" customFormat="1" ht="15.75" customHeight="1" thickBot="1">
      <c r="A43" s="106"/>
      <c r="B43" s="56" t="s">
        <v>15</v>
      </c>
      <c r="C43" s="55" t="s">
        <v>56</v>
      </c>
      <c r="D43" s="113"/>
      <c r="E43" s="6" t="str">
        <f>IF(D43*14=0,"",D43*14)</f>
        <v/>
      </c>
      <c r="F43" s="113"/>
      <c r="G43" s="6" t="str">
        <f>IF(F43*14=0,"",F43*14)</f>
        <v/>
      </c>
      <c r="H43" s="113"/>
      <c r="I43" s="114"/>
      <c r="J43" s="60"/>
      <c r="K43" s="6" t="str">
        <f>IF(J43*14=0,"",J43*14)</f>
        <v/>
      </c>
      <c r="L43" s="59"/>
      <c r="M43" s="6" t="str">
        <f>IF(L43*14=0,"",L43*14)</f>
        <v/>
      </c>
      <c r="N43" s="59"/>
      <c r="O43" s="63"/>
      <c r="P43" s="59"/>
      <c r="Q43" s="6" t="str">
        <f>IF(P43*14=0,"",P43*14)</f>
        <v/>
      </c>
      <c r="R43" s="59"/>
      <c r="S43" s="6" t="str">
        <f>IF(R43*14=0,"",R43*14)</f>
        <v/>
      </c>
      <c r="T43" s="59"/>
      <c r="U43" s="62"/>
      <c r="V43" s="60"/>
      <c r="W43" s="6" t="str">
        <f>IF(V43*14=0,"",V43*14)</f>
        <v/>
      </c>
      <c r="X43" s="59"/>
      <c r="Y43" s="6" t="str">
        <f>IF(X43*14=0,"",X43*14)</f>
        <v/>
      </c>
      <c r="Z43" s="59"/>
      <c r="AA43" s="63"/>
      <c r="AB43" s="59"/>
      <c r="AC43" s="6" t="str">
        <f>IF(AB43*14=0,"",AB43*14)</f>
        <v/>
      </c>
      <c r="AD43" s="59"/>
      <c r="AE43" s="6" t="str">
        <f>IF(AD43*14=0,"",AD43*14)</f>
        <v/>
      </c>
      <c r="AF43" s="59"/>
      <c r="AG43" s="62"/>
      <c r="AH43" s="60"/>
      <c r="AI43" s="6" t="str">
        <f>IF(AH43*14=0,"",AH43*14)</f>
        <v/>
      </c>
      <c r="AJ43" s="59"/>
      <c r="AK43" s="6" t="str">
        <f>IF(AJ43*14=0,"",AJ43*14)</f>
        <v/>
      </c>
      <c r="AL43" s="59"/>
      <c r="AM43" s="63"/>
      <c r="AN43" s="60"/>
      <c r="AO43" s="6" t="str">
        <f>IF(AN43*14=0,"",AN43*14)</f>
        <v/>
      </c>
      <c r="AP43" s="61"/>
      <c r="AQ43" s="6" t="str">
        <f>IF(AP43*14=0,"",AP43*14)</f>
        <v/>
      </c>
      <c r="AR43" s="61"/>
      <c r="AS43" s="64"/>
      <c r="AT43" s="59"/>
      <c r="AU43" s="6" t="str">
        <f>IF(AT43*14=0,"",AT43*14)</f>
        <v/>
      </c>
      <c r="AV43" s="59"/>
      <c r="AW43" s="6" t="str">
        <f>IF(AV43*14=0,"",AV43*14)</f>
        <v/>
      </c>
      <c r="AX43" s="59"/>
      <c r="AY43" s="59"/>
      <c r="AZ43" s="8" t="str">
        <f>IF(D43+J43+P43+V43+AB43+AH43+AN43+AT43=0,"",D43+J43+P43+V43+AB43+AH43+AN43+AT43)</f>
        <v/>
      </c>
      <c r="BA43" s="18" t="str">
        <f>IF((P43+V43+AB43+AH43+AN43+AT43)*14=0,"",(P43+V43+AB43+AH43+AN43+AT43)*14)</f>
        <v/>
      </c>
      <c r="BB43" s="9" t="str">
        <f>IF(F43+L43+R43+X43+AD43+AJ43+AP43+AV43=0,"",F43+L43+R43+X43+AD43+AJ43+AP43+AV43)</f>
        <v/>
      </c>
      <c r="BC43" s="18" t="str">
        <f>IF((L43+F43+R43+X43+AD43+AJ43+AP43+AV43)*14=0,"",(L43+F43+R43+X43+AD43+AJ43+AP43+AV43)*14)</f>
        <v/>
      </c>
      <c r="BD43" s="66" t="s">
        <v>17</v>
      </c>
      <c r="BE43" s="213" t="str">
        <f>IF(D43+F43+L43+J43+P43+R43+V43+X43+AB43+AD43+AH43+AJ43+AN43+AP43+AT43+AV43=0,"",D43+F43+L43+J43+P43+R43+V43+X43+AB43+AD43+AH43+AJ43+AN43+AP43+AT43+AV43)</f>
        <v/>
      </c>
      <c r="BF43" s="223"/>
      <c r="BG43" s="223"/>
    </row>
    <row r="44" spans="1:59" ht="15.75" customHeight="1" thickBot="1">
      <c r="A44" s="148"/>
      <c r="B44" s="149"/>
      <c r="C44" s="150" t="s">
        <v>18</v>
      </c>
      <c r="D44" s="151">
        <f>SUM(D41:D43)</f>
        <v>0</v>
      </c>
      <c r="E44" s="152" t="str">
        <f>IF(D44*14=0,"",D44*14)</f>
        <v/>
      </c>
      <c r="F44" s="153">
        <f>SUM(F41:F43)</f>
        <v>0</v>
      </c>
      <c r="G44" s="152" t="str">
        <f>IF(F44*14=0,"",F44*14)</f>
        <v/>
      </c>
      <c r="H44" s="154" t="s">
        <v>17</v>
      </c>
      <c r="I44" s="155" t="s">
        <v>17</v>
      </c>
      <c r="J44" s="156">
        <f>SUM(J41:J43)</f>
        <v>0</v>
      </c>
      <c r="K44" s="152" t="str">
        <f>IF(J44*14=0,"",J44*14)</f>
        <v/>
      </c>
      <c r="L44" s="153">
        <f>SUM(L41:L43)</f>
        <v>0</v>
      </c>
      <c r="M44" s="152" t="str">
        <f>IF(L44*14=0,"",L44*14)</f>
        <v/>
      </c>
      <c r="N44" s="154" t="s">
        <v>17</v>
      </c>
      <c r="O44" s="155" t="s">
        <v>17</v>
      </c>
      <c r="P44" s="151">
        <f>SUM(P41:P43)</f>
        <v>0</v>
      </c>
      <c r="Q44" s="152" t="str">
        <f>IF(P44*14=0,"",P44*14)</f>
        <v/>
      </c>
      <c r="R44" s="153">
        <f>SUM(R41:R43)</f>
        <v>0</v>
      </c>
      <c r="S44" s="152" t="str">
        <f>IF(R44*14=0,"",R44*14)</f>
        <v/>
      </c>
      <c r="T44" s="157" t="s">
        <v>17</v>
      </c>
      <c r="U44" s="155" t="s">
        <v>17</v>
      </c>
      <c r="V44" s="156">
        <f>SUM(V41:V43)</f>
        <v>0</v>
      </c>
      <c r="W44" s="152" t="str">
        <f>IF(V44*14=0,"",V44*14)</f>
        <v/>
      </c>
      <c r="X44" s="153">
        <f>SUM(X41:X43)</f>
        <v>0</v>
      </c>
      <c r="Y44" s="152" t="str">
        <f>IF(X44*14=0,"",X44*14)</f>
        <v/>
      </c>
      <c r="Z44" s="154" t="s">
        <v>17</v>
      </c>
      <c r="AA44" s="155" t="s">
        <v>17</v>
      </c>
      <c r="AB44" s="151">
        <f>SUM(AB41:AB43)</f>
        <v>0</v>
      </c>
      <c r="AC44" s="152" t="str">
        <f>IF(AB44*14=0,"",AB44*14)</f>
        <v/>
      </c>
      <c r="AD44" s="153">
        <f>SUM(AD41:AD43)</f>
        <v>0</v>
      </c>
      <c r="AE44" s="152" t="str">
        <f>IF(AD44*14=0,"",AD44*14)</f>
        <v/>
      </c>
      <c r="AF44" s="154" t="s">
        <v>17</v>
      </c>
      <c r="AG44" s="155" t="s">
        <v>17</v>
      </c>
      <c r="AH44" s="156">
        <f>SUM(AH41:AH43)</f>
        <v>0</v>
      </c>
      <c r="AI44" s="152" t="str">
        <f>IF(AH44*14=0,"",AH44*14)</f>
        <v/>
      </c>
      <c r="AJ44" s="153">
        <f>SUM(AJ41:AJ43)</f>
        <v>0</v>
      </c>
      <c r="AK44" s="152" t="str">
        <f>IF(AJ44*14=0,"",AJ44*14)</f>
        <v/>
      </c>
      <c r="AL44" s="154" t="s">
        <v>17</v>
      </c>
      <c r="AM44" s="155" t="s">
        <v>17</v>
      </c>
      <c r="AN44" s="151">
        <f>SUM(AN41:AN43)</f>
        <v>0</v>
      </c>
      <c r="AO44" s="152" t="str">
        <f>IF(AN44*14=0,"",AN44*14)</f>
        <v/>
      </c>
      <c r="AP44" s="153">
        <f>SUM(AP41:AP43)</f>
        <v>0</v>
      </c>
      <c r="AQ44" s="152" t="str">
        <f>IF(AP44*14=0,"",AP44*14)</f>
        <v/>
      </c>
      <c r="AR44" s="157" t="s">
        <v>17</v>
      </c>
      <c r="AS44" s="155" t="s">
        <v>17</v>
      </c>
      <c r="AT44" s="156">
        <f>SUM(AT41:AT43)</f>
        <v>0</v>
      </c>
      <c r="AU44" s="152" t="str">
        <f>IF(AT44*14=0,"",AT44*14)</f>
        <v/>
      </c>
      <c r="AV44" s="153">
        <f>SUM(AV41:AV43)</f>
        <v>0</v>
      </c>
      <c r="AW44" s="152" t="str">
        <f>IF(AV44*14=0,"",AV44*14)</f>
        <v/>
      </c>
      <c r="AX44" s="154" t="s">
        <v>17</v>
      </c>
      <c r="AY44" s="155" t="s">
        <v>17</v>
      </c>
      <c r="AZ44" s="158" t="str">
        <f>IF(D44+J44+P44+V44=0,"",D44+J44+P44+V44)</f>
        <v/>
      </c>
      <c r="BA44" s="246" t="str">
        <f>IF((P44+V44+AB44+AH44+AN44+AT44)*14=0,"",(P44+V44+AB44+AH44+AN44+AT44)*14)</f>
        <v/>
      </c>
      <c r="BB44" s="247" t="str">
        <f>IF(F44+L44+R44+X44=0,"",F44+L44+R44+X44)</f>
        <v/>
      </c>
      <c r="BC44" s="248" t="str">
        <f>IF((L44+F44+R44+X44+AD44+AJ44+AP44+AV44)*14=0,"",(L44+F44+R44+X44+AD44+AJ44+AP44+AV44)*14)</f>
        <v/>
      </c>
      <c r="BD44" s="154" t="s">
        <v>17</v>
      </c>
      <c r="BE44" s="159" t="s">
        <v>43</v>
      </c>
    </row>
    <row r="45" spans="1:59" ht="15.75" customHeight="1" thickBot="1">
      <c r="A45" s="160"/>
      <c r="B45" s="161"/>
      <c r="C45" s="162" t="s">
        <v>45</v>
      </c>
      <c r="D45" s="163">
        <f>D39+D44</f>
        <v>0</v>
      </c>
      <c r="E45" s="164" t="str">
        <f>IF(D45*14=0,"",D45*14)</f>
        <v/>
      </c>
      <c r="F45" s="165">
        <f>F39+F44</f>
        <v>30</v>
      </c>
      <c r="G45" s="164">
        <f>IF(F45*14=0,"",F45*14)</f>
        <v>420</v>
      </c>
      <c r="H45" s="166" t="s">
        <v>17</v>
      </c>
      <c r="I45" s="167" t="s">
        <v>17</v>
      </c>
      <c r="J45" s="168">
        <f>J39+J44</f>
        <v>19</v>
      </c>
      <c r="K45" s="164">
        <f>IF(J45*14=0,"",J45*14)</f>
        <v>266</v>
      </c>
      <c r="L45" s="165">
        <f>L39+L44</f>
        <v>15</v>
      </c>
      <c r="M45" s="164">
        <f>IF(L45*14=0,"",L45*14)</f>
        <v>210</v>
      </c>
      <c r="N45" s="166" t="s">
        <v>17</v>
      </c>
      <c r="O45" s="167" t="s">
        <v>17</v>
      </c>
      <c r="P45" s="163">
        <f>P39+P44</f>
        <v>13</v>
      </c>
      <c r="Q45" s="164">
        <f>IF(P45*14=0,"",P45*14)</f>
        <v>182</v>
      </c>
      <c r="R45" s="165">
        <f>R39+R44</f>
        <v>21</v>
      </c>
      <c r="S45" s="164">
        <f>IF(R45*14=0,"",R45*14)</f>
        <v>294</v>
      </c>
      <c r="T45" s="169" t="s">
        <v>17</v>
      </c>
      <c r="U45" s="167" t="s">
        <v>17</v>
      </c>
      <c r="V45" s="168">
        <f>V39+V44</f>
        <v>14</v>
      </c>
      <c r="W45" s="164">
        <f>IF(V45*14=0,"",V45*14)</f>
        <v>196</v>
      </c>
      <c r="X45" s="165">
        <f>X39+X44</f>
        <v>19</v>
      </c>
      <c r="Y45" s="164">
        <f>IF(X45*14=0,"",X45*14)</f>
        <v>266</v>
      </c>
      <c r="Z45" s="166" t="s">
        <v>17</v>
      </c>
      <c r="AA45" s="167" t="s">
        <v>17</v>
      </c>
      <c r="AB45" s="163">
        <f>AB39+AB44</f>
        <v>14</v>
      </c>
      <c r="AC45" s="164">
        <f>IF(AB45*14=0,"",AB45*14)</f>
        <v>196</v>
      </c>
      <c r="AD45" s="165">
        <f>AD39+AD44</f>
        <v>20</v>
      </c>
      <c r="AE45" s="164">
        <f>IF(AD45*14=0,"",AD45*14)</f>
        <v>280</v>
      </c>
      <c r="AF45" s="166" t="s">
        <v>17</v>
      </c>
      <c r="AG45" s="167" t="s">
        <v>17</v>
      </c>
      <c r="AH45" s="168">
        <f>AH39+AH44</f>
        <v>10</v>
      </c>
      <c r="AI45" s="164">
        <f>IF(AH45*14=0,"",AH45*14)</f>
        <v>140</v>
      </c>
      <c r="AJ45" s="165">
        <f>AJ39+AJ44</f>
        <v>21</v>
      </c>
      <c r="AK45" s="164">
        <f>IF(AJ45*14=0,"",AJ45*14)</f>
        <v>294</v>
      </c>
      <c r="AL45" s="166" t="s">
        <v>17</v>
      </c>
      <c r="AM45" s="167" t="s">
        <v>17</v>
      </c>
      <c r="AN45" s="163">
        <f>AN39+AN44</f>
        <v>9</v>
      </c>
      <c r="AO45" s="164">
        <f>IF(AN45*14=0,"",AN45*14)</f>
        <v>126</v>
      </c>
      <c r="AP45" s="165">
        <f>AP39+AP44</f>
        <v>21</v>
      </c>
      <c r="AQ45" s="164">
        <f>IF(AP45*14=0,"",AP45*14)</f>
        <v>294</v>
      </c>
      <c r="AR45" s="169" t="s">
        <v>17</v>
      </c>
      <c r="AS45" s="167" t="s">
        <v>17</v>
      </c>
      <c r="AT45" s="168">
        <f>AT39+AT44</f>
        <v>8</v>
      </c>
      <c r="AU45" s="164">
        <f>IF(AT45*14=0,"",AT45*14)</f>
        <v>112</v>
      </c>
      <c r="AV45" s="165">
        <f>AV39+AV44</f>
        <v>19</v>
      </c>
      <c r="AW45" s="164">
        <f>IF(AV45*14=0,"",AV45*14)</f>
        <v>266</v>
      </c>
      <c r="AX45" s="166" t="s">
        <v>17</v>
      </c>
      <c r="AY45" s="167" t="s">
        <v>17</v>
      </c>
      <c r="AZ45" s="170">
        <f>IF(D45+J45+P45+V45+AB45+AN45+AT45+AH45=0,"",D45+J45+P45+V45+AB45+AN45+AT45+AH45)</f>
        <v>87</v>
      </c>
      <c r="BA45" s="249">
        <f>IF((P45+V45+AB45+AH45+AN45+AT45)*14=0,"",(P45+V45+AB45+AH45+AN45+AT45)*14)</f>
        <v>952</v>
      </c>
      <c r="BB45" s="158">
        <f>IF(F45+L45+R45+X45+AD45+AP45+AV45+AJ45=0,"",F45+L45+R45+X45+AD45+AP45+AV45+AJ45)</f>
        <v>166</v>
      </c>
      <c r="BC45" s="250">
        <f>IF((L45+F45+R45+X45+AD45+AJ45+AP45+AV45)*14=0,"",(L45+F45+R45+X45+AD45+AJ45+AP45+AV45)*14)</f>
        <v>2324</v>
      </c>
      <c r="BD45" s="166" t="s">
        <v>17</v>
      </c>
      <c r="BE45" s="171" t="s">
        <v>43</v>
      </c>
    </row>
    <row r="46" spans="1:59" ht="15.75" customHeight="1" thickTop="1">
      <c r="A46" s="172"/>
      <c r="B46" s="245"/>
      <c r="C46" s="173"/>
      <c r="D46" s="526"/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6"/>
      <c r="AC46" s="527"/>
      <c r="AD46" s="527"/>
      <c r="AE46" s="527"/>
      <c r="AF46" s="527"/>
      <c r="AG46" s="527"/>
      <c r="AH46" s="527"/>
      <c r="AI46" s="527"/>
      <c r="AJ46" s="527"/>
      <c r="AK46" s="527"/>
      <c r="AL46" s="527"/>
      <c r="AM46" s="527"/>
      <c r="AN46" s="527"/>
      <c r="AO46" s="527"/>
      <c r="AP46" s="527"/>
      <c r="AQ46" s="527"/>
      <c r="AR46" s="527"/>
      <c r="AS46" s="527"/>
      <c r="AT46" s="527"/>
      <c r="AU46" s="527"/>
      <c r="AV46" s="527"/>
      <c r="AW46" s="527"/>
      <c r="AX46" s="527"/>
      <c r="AY46" s="527"/>
      <c r="AZ46" s="528"/>
      <c r="BA46" s="529"/>
      <c r="BB46" s="529"/>
      <c r="BC46" s="529"/>
      <c r="BD46" s="529"/>
      <c r="BE46" s="529"/>
      <c r="BF46" s="221"/>
      <c r="BG46" s="221"/>
    </row>
    <row r="47" spans="1:59" s="123" customFormat="1" ht="15.75" customHeight="1">
      <c r="A47" s="206"/>
      <c r="B47" s="118" t="s">
        <v>15</v>
      </c>
      <c r="C47" s="199" t="s">
        <v>134</v>
      </c>
      <c r="D47" s="201"/>
      <c r="E47" s="72"/>
      <c r="F47" s="72"/>
      <c r="G47" s="72"/>
      <c r="H47" s="73"/>
      <c r="I47" s="204"/>
      <c r="J47" s="203"/>
      <c r="K47" s="72"/>
      <c r="L47" s="72"/>
      <c r="M47" s="72"/>
      <c r="N47" s="73"/>
      <c r="O47" s="204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204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7"/>
      <c r="AN47" s="203"/>
      <c r="AO47" s="72"/>
      <c r="AP47" s="72"/>
      <c r="AQ47" s="72"/>
      <c r="AR47" s="73"/>
      <c r="AS47" s="204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15.75" customHeight="1">
      <c r="A48" s="197"/>
      <c r="B48" s="75" t="s">
        <v>15</v>
      </c>
      <c r="C48" s="200" t="s">
        <v>135</v>
      </c>
      <c r="D48" s="202"/>
      <c r="E48" s="72"/>
      <c r="F48" s="72"/>
      <c r="G48" s="72"/>
      <c r="H48" s="73"/>
      <c r="I48" s="52"/>
      <c r="J48" s="203"/>
      <c r="K48" s="72"/>
      <c r="L48" s="72"/>
      <c r="M48" s="72"/>
      <c r="N48" s="73"/>
      <c r="O48" s="52"/>
      <c r="P48" s="205"/>
      <c r="Q48" s="72"/>
      <c r="R48" s="72"/>
      <c r="S48" s="72"/>
      <c r="T48" s="73"/>
      <c r="U48" s="73"/>
      <c r="V48" s="205"/>
      <c r="W48" s="72"/>
      <c r="X48" s="72"/>
      <c r="Y48" s="72"/>
      <c r="Z48" s="73"/>
      <c r="AA48" s="52"/>
      <c r="AB48" s="203"/>
      <c r="AC48" s="72"/>
      <c r="AD48" s="72"/>
      <c r="AE48" s="72"/>
      <c r="AF48" s="73"/>
      <c r="AG48" s="73"/>
      <c r="AH48" s="73"/>
      <c r="AI48" s="72"/>
      <c r="AJ48" s="72"/>
      <c r="AK48" s="68"/>
      <c r="AL48" s="92"/>
      <c r="AM48" s="208"/>
      <c r="AN48" s="203"/>
      <c r="AO48" s="72"/>
      <c r="AP48" s="72"/>
      <c r="AQ48" s="72"/>
      <c r="AR48" s="73"/>
      <c r="AS48" s="52"/>
      <c r="AT48" s="203"/>
      <c r="AU48" s="72"/>
      <c r="AV48" s="72"/>
      <c r="AW48" s="13"/>
      <c r="AX48" s="7"/>
      <c r="AY48" s="74"/>
      <c r="AZ48" s="177"/>
      <c r="BA48" s="178"/>
      <c r="BB48" s="178"/>
      <c r="BC48" s="178"/>
      <c r="BD48" s="178"/>
      <c r="BE48" s="178"/>
      <c r="BF48" s="222"/>
      <c r="BG48" s="222"/>
    </row>
    <row r="49" spans="1:59" s="123" customFormat="1" ht="15.75" customHeight="1">
      <c r="A49" s="197"/>
      <c r="B49" s="75" t="s">
        <v>15</v>
      </c>
      <c r="C49" s="200"/>
      <c r="D49" s="202"/>
      <c r="E49" s="72"/>
      <c r="F49" s="72"/>
      <c r="G49" s="72"/>
      <c r="H49" s="73"/>
      <c r="I49" s="52"/>
      <c r="J49" s="203"/>
      <c r="K49" s="72"/>
      <c r="L49" s="72"/>
      <c r="M49" s="72"/>
      <c r="N49" s="73"/>
      <c r="O49" s="52"/>
      <c r="P49" s="205"/>
      <c r="Q49" s="72"/>
      <c r="R49" s="72"/>
      <c r="S49" s="72"/>
      <c r="T49" s="73"/>
      <c r="U49" s="73"/>
      <c r="V49" s="205"/>
      <c r="W49" s="72"/>
      <c r="X49" s="72"/>
      <c r="Y49" s="72"/>
      <c r="Z49" s="73"/>
      <c r="AA49" s="52"/>
      <c r="AB49" s="203"/>
      <c r="AC49" s="72"/>
      <c r="AD49" s="72"/>
      <c r="AE49" s="72"/>
      <c r="AF49" s="73"/>
      <c r="AG49" s="73"/>
      <c r="AH49" s="73"/>
      <c r="AI49" s="72"/>
      <c r="AJ49" s="72"/>
      <c r="AK49" s="68"/>
      <c r="AL49" s="92"/>
      <c r="AM49" s="208"/>
      <c r="AN49" s="203"/>
      <c r="AO49" s="72"/>
      <c r="AP49" s="72"/>
      <c r="AQ49" s="72"/>
      <c r="AR49" s="73"/>
      <c r="AS49" s="52"/>
      <c r="AT49" s="203"/>
      <c r="AU49" s="72"/>
      <c r="AV49" s="72"/>
      <c r="AW49" s="13"/>
      <c r="AX49" s="7"/>
      <c r="AY49" s="74"/>
      <c r="AZ49" s="177"/>
      <c r="BA49" s="178"/>
      <c r="BB49" s="178"/>
      <c r="BC49" s="178"/>
      <c r="BD49" s="178"/>
      <c r="BE49" s="178"/>
      <c r="BF49" s="222"/>
      <c r="BG49" s="222"/>
    </row>
    <row r="50" spans="1:59" s="123" customFormat="1" ht="9.9499999999999993" customHeight="1">
      <c r="A50" s="520"/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  <c r="AA50" s="521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98"/>
      <c r="AX50" s="198"/>
      <c r="AY50" s="198"/>
      <c r="AZ50" s="174"/>
      <c r="BA50" s="175"/>
      <c r="BB50" s="175"/>
      <c r="BC50" s="175"/>
      <c r="BD50" s="175"/>
      <c r="BE50" s="176"/>
    </row>
    <row r="51" spans="1:59" s="123" customFormat="1" ht="15.75" customHeight="1">
      <c r="A51" s="517" t="s">
        <v>22</v>
      </c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174"/>
      <c r="BA51" s="175"/>
      <c r="BB51" s="175"/>
      <c r="BC51" s="175"/>
      <c r="BD51" s="175"/>
      <c r="BE51" s="176"/>
    </row>
    <row r="52" spans="1:59" s="123" customFormat="1" ht="15.75" customHeight="1">
      <c r="A52" s="179"/>
      <c r="B52" s="108"/>
      <c r="C52" s="180" t="s">
        <v>23</v>
      </c>
      <c r="D52" s="33"/>
      <c r="E52" s="34"/>
      <c r="F52" s="34"/>
      <c r="G52" s="34"/>
      <c r="H52" s="9"/>
      <c r="I52" s="35" t="str">
        <f>IF(COUNTIF(I12:I49,"A")=0,"",COUNTIF(I12:I49,"A"))</f>
        <v/>
      </c>
      <c r="J52" s="33"/>
      <c r="K52" s="34"/>
      <c r="L52" s="34"/>
      <c r="M52" s="34"/>
      <c r="N52" s="9"/>
      <c r="O52" s="35" t="str">
        <f>IF(COUNTIF(O12:O49,"A")=0,"",COUNTIF(O12:O49,"A"))</f>
        <v/>
      </c>
      <c r="P52" s="33"/>
      <c r="Q52" s="34"/>
      <c r="R52" s="34"/>
      <c r="S52" s="34"/>
      <c r="T52" s="9"/>
      <c r="U52" s="35" t="str">
        <f>IF(COUNTIF(U12:U49,"A")=0,"",COUNTIF(U12:U49,"A"))</f>
        <v/>
      </c>
      <c r="V52" s="33"/>
      <c r="W52" s="34"/>
      <c r="X52" s="34"/>
      <c r="Y52" s="34"/>
      <c r="Z52" s="9"/>
      <c r="AA52" s="35" t="str">
        <f>IF(COUNTIF(AA12:AA49,"A")=0,"",COUNTIF(AA12:AA49,"A"))</f>
        <v/>
      </c>
      <c r="AB52" s="33"/>
      <c r="AC52" s="34"/>
      <c r="AD52" s="34"/>
      <c r="AE52" s="34"/>
      <c r="AF52" s="9"/>
      <c r="AG52" s="35" t="str">
        <f>IF(COUNTIF(AG12:AG49,"A")=0,"",COUNTIF(AG12:AG49,"A"))</f>
        <v/>
      </c>
      <c r="AH52" s="33"/>
      <c r="AI52" s="34"/>
      <c r="AJ52" s="34"/>
      <c r="AK52" s="34"/>
      <c r="AL52" s="9"/>
      <c r="AM52" s="35" t="str">
        <f>IF(COUNTIF(AM12:AM49,"A")=0,"",COUNTIF(AM12:AM49,"A"))</f>
        <v/>
      </c>
      <c r="AN52" s="33"/>
      <c r="AO52" s="34"/>
      <c r="AP52" s="34"/>
      <c r="AQ52" s="34"/>
      <c r="AR52" s="9"/>
      <c r="AS52" s="35" t="str">
        <f>IF(COUNTIF(AS12:AS49,"A")=0,"",COUNTIF(AS12:AS49,"A"))</f>
        <v/>
      </c>
      <c r="AT52" s="33"/>
      <c r="AU52" s="34"/>
      <c r="AV52" s="34"/>
      <c r="AW52" s="34"/>
      <c r="AX52" s="9"/>
      <c r="AY52" s="35" t="str">
        <f>IF(COUNTIF(AY12:AY49,"A")=0,"",COUNTIF(AY12:AY49,"A"))</f>
        <v/>
      </c>
      <c r="AZ52" s="36"/>
      <c r="BA52" s="34"/>
      <c r="BB52" s="34"/>
      <c r="BC52" s="34"/>
      <c r="BD52" s="9"/>
      <c r="BE52" s="95" t="str">
        <f t="shared" ref="BE52:BE64" si="45">IF(SUM(I52:AY52)=0,"",SUM(I52:AY52))</f>
        <v/>
      </c>
    </row>
    <row r="53" spans="1:59" s="123" customFormat="1" ht="15.75" customHeight="1">
      <c r="A53" s="179"/>
      <c r="B53" s="108"/>
      <c r="C53" s="180" t="s">
        <v>24</v>
      </c>
      <c r="D53" s="33"/>
      <c r="E53" s="34"/>
      <c r="F53" s="34"/>
      <c r="G53" s="34"/>
      <c r="H53" s="9"/>
      <c r="I53" s="35" t="str">
        <f>IF(COUNTIF(I12:I49,"B")=0,"",COUNTIF(I12:I49,"B"))</f>
        <v/>
      </c>
      <c r="J53" s="33"/>
      <c r="K53" s="34"/>
      <c r="L53" s="34"/>
      <c r="M53" s="34"/>
      <c r="N53" s="9"/>
      <c r="O53" s="35" t="str">
        <f>IF(COUNTIF(O12:O49,"B")=0,"",COUNTIF(O12:O49,"B"))</f>
        <v/>
      </c>
      <c r="P53" s="33"/>
      <c r="Q53" s="34"/>
      <c r="R53" s="34"/>
      <c r="S53" s="34"/>
      <c r="T53" s="9"/>
      <c r="U53" s="35" t="str">
        <f>IF(COUNTIF(U12:U49,"B")=0,"",COUNTIF(U12:U49,"B"))</f>
        <v/>
      </c>
      <c r="V53" s="33"/>
      <c r="W53" s="34"/>
      <c r="X53" s="34"/>
      <c r="Y53" s="34"/>
      <c r="Z53" s="9"/>
      <c r="AA53" s="35" t="str">
        <f>IF(COUNTIF(AA12:AA49,"B")=0,"",COUNTIF(AA12:AA49,"B"))</f>
        <v/>
      </c>
      <c r="AB53" s="33"/>
      <c r="AC53" s="34"/>
      <c r="AD53" s="34"/>
      <c r="AE53" s="34"/>
      <c r="AF53" s="9"/>
      <c r="AG53" s="35" t="str">
        <f>IF(COUNTIF(AG12:AG49,"B")=0,"",COUNTIF(AG12:AG49,"B"))</f>
        <v/>
      </c>
      <c r="AH53" s="33"/>
      <c r="AI53" s="34"/>
      <c r="AJ53" s="34"/>
      <c r="AK53" s="34"/>
      <c r="AL53" s="9"/>
      <c r="AM53" s="35">
        <f>IF(COUNTIF(AM12:AM49,"B")=0,"",COUNTIF(AM12:AM49,"B"))</f>
        <v>1</v>
      </c>
      <c r="AN53" s="33"/>
      <c r="AO53" s="34"/>
      <c r="AP53" s="34"/>
      <c r="AQ53" s="34"/>
      <c r="AR53" s="9"/>
      <c r="AS53" s="35" t="str">
        <f>IF(COUNTIF(AS12:AS49,"B")=0,"",COUNTIF(AS12:AS49,"B"))</f>
        <v/>
      </c>
      <c r="AT53" s="33"/>
      <c r="AU53" s="34"/>
      <c r="AV53" s="34"/>
      <c r="AW53" s="34"/>
      <c r="AX53" s="9"/>
      <c r="AY53" s="35" t="str">
        <f>IF(COUNTIF(AY12:AY49,"B")=0,"",COUNTIF(AY12:AY49,"B"))</f>
        <v/>
      </c>
      <c r="AZ53" s="36"/>
      <c r="BA53" s="34"/>
      <c r="BB53" s="34"/>
      <c r="BC53" s="34"/>
      <c r="BD53" s="9"/>
      <c r="BE53" s="95">
        <f t="shared" si="45"/>
        <v>1</v>
      </c>
    </row>
    <row r="54" spans="1:59" s="123" customFormat="1" ht="15.75" customHeight="1">
      <c r="A54" s="179"/>
      <c r="B54" s="108"/>
      <c r="C54" s="180" t="s">
        <v>68</v>
      </c>
      <c r="D54" s="33"/>
      <c r="E54" s="34"/>
      <c r="F54" s="34"/>
      <c r="G54" s="34"/>
      <c r="H54" s="9"/>
      <c r="I54" s="35" t="str">
        <f>IF(COUNTIF(I12:I49,"ÉÉ")=0,"",COUNTIF(I12:I49,"ÉÉ"))</f>
        <v/>
      </c>
      <c r="J54" s="33"/>
      <c r="K54" s="34"/>
      <c r="L54" s="34"/>
      <c r="M54" s="34"/>
      <c r="N54" s="9"/>
      <c r="O54" s="35" t="str">
        <f>IF(COUNTIF(O12:O49,"ÉÉ")=0,"",COUNTIF(O12:O49,"ÉÉ"))</f>
        <v/>
      </c>
      <c r="P54" s="33"/>
      <c r="Q54" s="34"/>
      <c r="R54" s="34"/>
      <c r="S54" s="34"/>
      <c r="T54" s="9"/>
      <c r="U54" s="35" t="str">
        <f>IF(COUNTIF(U12:U49,"ÉÉ")=0,"",COUNTIF(U12:U49,"ÉÉ"))</f>
        <v/>
      </c>
      <c r="V54" s="33"/>
      <c r="W54" s="34"/>
      <c r="X54" s="34"/>
      <c r="Y54" s="34"/>
      <c r="Z54" s="9"/>
      <c r="AA54" s="35" t="str">
        <f>IF(COUNTIF(AA12:AA49,"ÉÉ")=0,"",COUNTIF(AA12:AA49,"ÉÉ"))</f>
        <v/>
      </c>
      <c r="AB54" s="33"/>
      <c r="AC54" s="34"/>
      <c r="AD54" s="34"/>
      <c r="AE54" s="34"/>
      <c r="AF54" s="9"/>
      <c r="AG54" s="35">
        <f>IF(COUNTIF(AG12:AG49,"ÉÉ")=0,"",COUNTIF(AG12:AG49,"ÉÉ"))</f>
        <v>3</v>
      </c>
      <c r="AH54" s="33"/>
      <c r="AI54" s="34"/>
      <c r="AJ54" s="34"/>
      <c r="AK54" s="34"/>
      <c r="AL54" s="9"/>
      <c r="AM54" s="35" t="str">
        <f>IF(COUNTIF(AM12:AM49,"ÉÉ")=0,"",COUNTIF(AM12:AM49,"ÉÉ"))</f>
        <v/>
      </c>
      <c r="AN54" s="33"/>
      <c r="AO54" s="34"/>
      <c r="AP54" s="34"/>
      <c r="AQ54" s="34"/>
      <c r="AR54" s="9"/>
      <c r="AS54" s="35" t="str">
        <f>IF(COUNTIF(AS12:AS49,"ÉÉ")=0,"",COUNTIF(AS12:AS49,"ÉÉ"))</f>
        <v/>
      </c>
      <c r="AT54" s="33"/>
      <c r="AU54" s="34"/>
      <c r="AV54" s="34"/>
      <c r="AW54" s="34"/>
      <c r="AX54" s="9"/>
      <c r="AY54" s="35" t="str">
        <f>IF(COUNTIF(AY12:AY49,"ÉÉ")=0,"",COUNTIF(AY12:AY49,"ÉÉ"))</f>
        <v/>
      </c>
      <c r="AZ54" s="36"/>
      <c r="BA54" s="34"/>
      <c r="BB54" s="34"/>
      <c r="BC54" s="34"/>
      <c r="BD54" s="9"/>
      <c r="BE54" s="95">
        <f t="shared" si="45"/>
        <v>3</v>
      </c>
    </row>
    <row r="55" spans="1:59" s="123" customFormat="1" ht="15.75" customHeight="1">
      <c r="A55" s="179"/>
      <c r="B55" s="108"/>
      <c r="C55" s="180" t="s">
        <v>69</v>
      </c>
      <c r="D55" s="96"/>
      <c r="E55" s="97"/>
      <c r="F55" s="97"/>
      <c r="G55" s="97"/>
      <c r="H55" s="98"/>
      <c r="I55" s="35" t="str">
        <f>IF(COUNTIF(I12:I49,"ÉÉ(Z)")=0,"",COUNTIF(I12:I49,"ÉÉ(Z)"))</f>
        <v/>
      </c>
      <c r="J55" s="96"/>
      <c r="K55" s="97"/>
      <c r="L55" s="97"/>
      <c r="M55" s="97"/>
      <c r="N55" s="98"/>
      <c r="O55" s="35" t="str">
        <f>IF(COUNTIF(O12:O49,"ÉÉ(Z)")=0,"",COUNTIF(O12:O49,"ÉÉ(Z)"))</f>
        <v/>
      </c>
      <c r="P55" s="96"/>
      <c r="Q55" s="97"/>
      <c r="R55" s="97"/>
      <c r="S55" s="97"/>
      <c r="T55" s="98"/>
      <c r="U55" s="35" t="str">
        <f>IF(COUNTIF(U12:U49,"ÉÉ(Z)")=0,"",COUNTIF(U12:U49,"ÉÉ(Z)"))</f>
        <v/>
      </c>
      <c r="V55" s="96"/>
      <c r="W55" s="97"/>
      <c r="X55" s="97"/>
      <c r="Y55" s="97"/>
      <c r="Z55" s="98"/>
      <c r="AA55" s="35" t="str">
        <f>IF(COUNTIF(AA12:AA49,"ÉÉ(Z)")=0,"",COUNTIF(AA12:AA49,"ÉÉ(Z)"))</f>
        <v/>
      </c>
      <c r="AB55" s="96"/>
      <c r="AC55" s="97"/>
      <c r="AD55" s="97"/>
      <c r="AE55" s="97"/>
      <c r="AF55" s="98"/>
      <c r="AG55" s="35" t="str">
        <f>IF(COUNTIF(AG12:AG49,"ÉÉ(Z)")=0,"",COUNTIF(AG12:AG49,"ÉÉ(Z)"))</f>
        <v/>
      </c>
      <c r="AH55" s="96"/>
      <c r="AI55" s="97"/>
      <c r="AJ55" s="97"/>
      <c r="AK55" s="97"/>
      <c r="AL55" s="98"/>
      <c r="AM55" s="35" t="str">
        <f>IF(COUNTIF(AM12:AM49,"ÉÉ(Z)")=0,"",COUNTIF(AM12:AM49,"ÉÉ(Z)"))</f>
        <v/>
      </c>
      <c r="AN55" s="96"/>
      <c r="AO55" s="97"/>
      <c r="AP55" s="97"/>
      <c r="AQ55" s="97"/>
      <c r="AR55" s="98"/>
      <c r="AS55" s="35" t="str">
        <f>IF(COUNTIF(AS12:AS49,"ÉÉ(Z)")=0,"",COUNTIF(AS12:AS49,"ÉÉ(Z)"))</f>
        <v/>
      </c>
      <c r="AT55" s="96"/>
      <c r="AU55" s="97"/>
      <c r="AV55" s="97"/>
      <c r="AW55" s="97"/>
      <c r="AX55" s="98"/>
      <c r="AY55" s="35" t="str">
        <f>IF(COUNTIF(AY12:AY49,"ÉÉ(Z)")=0,"",COUNTIF(AY12:AY49,"ÉÉ(Z)"))</f>
        <v/>
      </c>
      <c r="AZ55" s="99"/>
      <c r="BA55" s="97"/>
      <c r="BB55" s="97"/>
      <c r="BC55" s="97"/>
      <c r="BD55" s="98"/>
      <c r="BE55" s="95" t="str">
        <f t="shared" si="45"/>
        <v/>
      </c>
    </row>
    <row r="56" spans="1:59" s="123" customFormat="1" ht="15.75" customHeight="1">
      <c r="A56" s="179"/>
      <c r="B56" s="108"/>
      <c r="C56" s="180" t="s">
        <v>70</v>
      </c>
      <c r="D56" s="33"/>
      <c r="E56" s="34"/>
      <c r="F56" s="34"/>
      <c r="G56" s="34"/>
      <c r="H56" s="9"/>
      <c r="I56" s="35" t="str">
        <f>IF(COUNTIF(I12:I49,"GYJ")=0,"",COUNTIF(I12:I49,"GYJ"))</f>
        <v/>
      </c>
      <c r="J56" s="33"/>
      <c r="K56" s="34"/>
      <c r="L56" s="34"/>
      <c r="M56" s="34"/>
      <c r="N56" s="9"/>
      <c r="O56" s="35" t="str">
        <f>IF(COUNTIF(O12:O49,"GYJ")=0,"",COUNTIF(O12:O49,"GYJ"))</f>
        <v/>
      </c>
      <c r="P56" s="33"/>
      <c r="Q56" s="34"/>
      <c r="R56" s="34"/>
      <c r="S56" s="34"/>
      <c r="T56" s="9"/>
      <c r="U56" s="35" t="str">
        <f>IF(COUNTIF(U12:U49,"GYJ")=0,"",COUNTIF(U12:U49,"GYJ"))</f>
        <v/>
      </c>
      <c r="V56" s="33"/>
      <c r="W56" s="34"/>
      <c r="X56" s="34"/>
      <c r="Y56" s="34"/>
      <c r="Z56" s="9"/>
      <c r="AA56" s="35" t="str">
        <f>IF(COUNTIF(AA12:AA49,"GYJ")=0,"",COUNTIF(AA12:AA49,"GYJ"))</f>
        <v/>
      </c>
      <c r="AB56" s="33"/>
      <c r="AC56" s="34"/>
      <c r="AD56" s="34"/>
      <c r="AE56" s="34"/>
      <c r="AF56" s="9"/>
      <c r="AG56" s="35">
        <f>IF(COUNTIF(AG12:AG49,"GYJ")=0,"",COUNTIF(AG12:AG49,"GYJ"))</f>
        <v>2</v>
      </c>
      <c r="AH56" s="33"/>
      <c r="AI56" s="34"/>
      <c r="AJ56" s="34"/>
      <c r="AK56" s="34"/>
      <c r="AL56" s="9"/>
      <c r="AM56" s="35">
        <f>IF(COUNTIF(AM12:AM49,"GYJ")=0,"",COUNTIF(AM12:AM49,"GYJ"))</f>
        <v>3</v>
      </c>
      <c r="AN56" s="33"/>
      <c r="AO56" s="34"/>
      <c r="AP56" s="34"/>
      <c r="AQ56" s="34"/>
      <c r="AR56" s="9"/>
      <c r="AS56" s="35">
        <f>IF(COUNTIF(AS12:AS49,"GYJ")=0,"",COUNTIF(AS12:AS49,"GYJ"))</f>
        <v>4</v>
      </c>
      <c r="AT56" s="33"/>
      <c r="AU56" s="34"/>
      <c r="AV56" s="34"/>
      <c r="AW56" s="34"/>
      <c r="AX56" s="9"/>
      <c r="AY56" s="35">
        <f>IF(COUNTIF(AY12:AY49,"GYJ")=0,"",COUNTIF(AY12:AY49,"GYJ"))</f>
        <v>1</v>
      </c>
      <c r="AZ56" s="36"/>
      <c r="BA56" s="34"/>
      <c r="BB56" s="34"/>
      <c r="BC56" s="34"/>
      <c r="BD56" s="9"/>
      <c r="BE56" s="95">
        <f t="shared" si="45"/>
        <v>10</v>
      </c>
    </row>
    <row r="57" spans="1:59" s="123" customFormat="1" ht="15.75" customHeight="1">
      <c r="A57" s="179"/>
      <c r="B57" s="181"/>
      <c r="C57" s="180" t="s">
        <v>71</v>
      </c>
      <c r="D57" s="33"/>
      <c r="E57" s="34"/>
      <c r="F57" s="34"/>
      <c r="G57" s="34"/>
      <c r="H57" s="9"/>
      <c r="I57" s="35" t="str">
        <f>IF(COUNTIF(I12:I49,"GYJ(Z)")=0,"",COUNTIF(I12:I49,"GYJ(Z)"))</f>
        <v/>
      </c>
      <c r="J57" s="33"/>
      <c r="K57" s="34"/>
      <c r="L57" s="34"/>
      <c r="M57" s="34"/>
      <c r="N57" s="9"/>
      <c r="O57" s="35" t="str">
        <f>IF(COUNTIF(O12:O49,"GYJ(Z)")=0,"",COUNTIF(O12:O49,"GYJ(Z)"))</f>
        <v/>
      </c>
      <c r="P57" s="33"/>
      <c r="Q57" s="34"/>
      <c r="R57" s="34"/>
      <c r="S57" s="34"/>
      <c r="T57" s="9"/>
      <c r="U57" s="35" t="str">
        <f>IF(COUNTIF(U12:U49,"GYJ(Z)")=0,"",COUNTIF(U12:U49,"GYJ(Z)"))</f>
        <v/>
      </c>
      <c r="V57" s="33"/>
      <c r="W57" s="34"/>
      <c r="X57" s="34"/>
      <c r="Y57" s="34"/>
      <c r="Z57" s="9"/>
      <c r="AA57" s="35" t="str">
        <f>IF(COUNTIF(AA12:AA49,"GYJ(Z)")=0,"",COUNTIF(AA12:AA49,"GYJ(Z)"))</f>
        <v/>
      </c>
      <c r="AB57" s="33"/>
      <c r="AC57" s="34"/>
      <c r="AD57" s="34"/>
      <c r="AE57" s="34"/>
      <c r="AF57" s="9"/>
      <c r="AG57" s="35" t="str">
        <f>IF(COUNTIF(AG12:AG49,"GYJ(Z)")=0,"",COUNTIF(AG12:AG49,"GYJ(Z)"))</f>
        <v/>
      </c>
      <c r="AH57" s="33"/>
      <c r="AI57" s="34"/>
      <c r="AJ57" s="34"/>
      <c r="AK57" s="34"/>
      <c r="AL57" s="9"/>
      <c r="AM57" s="35">
        <f>IF(COUNTIF(AM12:AM49,"GYJ(Z)")=0,"",COUNTIF(AM12:AM49,"GYJ(Z)"))</f>
        <v>1</v>
      </c>
      <c r="AN57" s="33"/>
      <c r="AO57" s="34"/>
      <c r="AP57" s="34"/>
      <c r="AQ57" s="34"/>
      <c r="AR57" s="9"/>
      <c r="AS57" s="35">
        <f>IF(COUNTIF(AS12:AS49,"GYJ(Z)")=0,"",COUNTIF(AS12:AS49,"GYJ(Z)"))</f>
        <v>1</v>
      </c>
      <c r="AT57" s="33"/>
      <c r="AU57" s="34"/>
      <c r="AV57" s="34"/>
      <c r="AW57" s="34"/>
      <c r="AX57" s="9"/>
      <c r="AY57" s="35" t="str">
        <f>IF(COUNTIF(AY12:AY49,"GYJ(Z)")=0,"",COUNTIF(AY12:AY49,"GYJ(Z)"))</f>
        <v/>
      </c>
      <c r="AZ57" s="36"/>
      <c r="BA57" s="34"/>
      <c r="BB57" s="34"/>
      <c r="BC57" s="34"/>
      <c r="BD57" s="9"/>
      <c r="BE57" s="95">
        <f t="shared" si="45"/>
        <v>2</v>
      </c>
    </row>
    <row r="58" spans="1:59" s="123" customFormat="1" ht="15.75" customHeight="1">
      <c r="A58" s="179"/>
      <c r="B58" s="108"/>
      <c r="C58" s="32" t="s">
        <v>35</v>
      </c>
      <c r="D58" s="33"/>
      <c r="E58" s="34"/>
      <c r="F58" s="34"/>
      <c r="G58" s="34"/>
      <c r="H58" s="9"/>
      <c r="I58" s="35" t="str">
        <f>IF(COUNTIF(I12:I49,"K")=0,"",COUNTIF(I12:I49,"K"))</f>
        <v/>
      </c>
      <c r="J58" s="33"/>
      <c r="K58" s="34"/>
      <c r="L58" s="34"/>
      <c r="M58" s="34"/>
      <c r="N58" s="9"/>
      <c r="O58" s="35" t="str">
        <f>IF(COUNTIF(O12:O49,"K")=0,"",COUNTIF(O12:O49,"K"))</f>
        <v/>
      </c>
      <c r="P58" s="33"/>
      <c r="Q58" s="34"/>
      <c r="R58" s="34"/>
      <c r="S58" s="34"/>
      <c r="T58" s="9"/>
      <c r="U58" s="35" t="str">
        <f>IF(COUNTIF(U12:U49,"K")=0,"",COUNTIF(U12:U49,"K"))</f>
        <v/>
      </c>
      <c r="V58" s="33"/>
      <c r="W58" s="34"/>
      <c r="X58" s="34"/>
      <c r="Y58" s="34"/>
      <c r="Z58" s="9"/>
      <c r="AA58" s="35" t="str">
        <f>IF(COUNTIF(AA12:AA49,"K")=0,"",COUNTIF(AA12:AA49,"K"))</f>
        <v/>
      </c>
      <c r="AB58" s="33"/>
      <c r="AC58" s="34"/>
      <c r="AD58" s="34"/>
      <c r="AE58" s="34"/>
      <c r="AF58" s="9"/>
      <c r="AG58" s="35" t="str">
        <f>IF(COUNTIF(AG12:AG49,"K")=0,"",COUNTIF(AG12:AG49,"K"))</f>
        <v/>
      </c>
      <c r="AH58" s="33"/>
      <c r="AI58" s="34"/>
      <c r="AJ58" s="34"/>
      <c r="AK58" s="34"/>
      <c r="AL58" s="9"/>
      <c r="AM58" s="35">
        <f>IF(COUNTIF(AM12:AM49,"K")=0,"",COUNTIF(AM12:AM49,"K"))</f>
        <v>1</v>
      </c>
      <c r="AN58" s="33"/>
      <c r="AO58" s="34"/>
      <c r="AP58" s="34"/>
      <c r="AQ58" s="34"/>
      <c r="AR58" s="9"/>
      <c r="AS58" s="35" t="str">
        <f>IF(COUNTIF(AS12:AS49,"K")=0,"",COUNTIF(AS12:AS49,"K"))</f>
        <v/>
      </c>
      <c r="AT58" s="33"/>
      <c r="AU58" s="34"/>
      <c r="AV58" s="34"/>
      <c r="AW58" s="34"/>
      <c r="AX58" s="9"/>
      <c r="AY58" s="35" t="str">
        <f>IF(COUNTIF(AY12:AY49,"K")=0,"",COUNTIF(AY12:AY49,"K"))</f>
        <v/>
      </c>
      <c r="AZ58" s="36"/>
      <c r="BA58" s="34"/>
      <c r="BB58" s="34"/>
      <c r="BC58" s="34"/>
      <c r="BD58" s="9"/>
      <c r="BE58" s="95">
        <f t="shared" si="45"/>
        <v>1</v>
      </c>
    </row>
    <row r="59" spans="1:59" s="123" customFormat="1" ht="15.75" customHeight="1">
      <c r="A59" s="179"/>
      <c r="B59" s="108"/>
      <c r="C59" s="32" t="s">
        <v>36</v>
      </c>
      <c r="D59" s="33"/>
      <c r="E59" s="34"/>
      <c r="F59" s="34"/>
      <c r="G59" s="34"/>
      <c r="H59" s="9"/>
      <c r="I59" s="35" t="str">
        <f>IF(COUNTIF(I12:I49,"K(Z)")=0,"",COUNTIF(I12:I49,"K(Z)"))</f>
        <v/>
      </c>
      <c r="J59" s="33"/>
      <c r="K59" s="34"/>
      <c r="L59" s="34"/>
      <c r="M59" s="34"/>
      <c r="N59" s="9"/>
      <c r="O59" s="35" t="str">
        <f>IF(COUNTIF(O12:O49,"K(Z)")=0,"",COUNTIF(O12:O49,"K(Z)"))</f>
        <v/>
      </c>
      <c r="P59" s="33"/>
      <c r="Q59" s="34"/>
      <c r="R59" s="34"/>
      <c r="S59" s="34"/>
      <c r="T59" s="9"/>
      <c r="U59" s="35" t="str">
        <f>IF(COUNTIF(U12:U49,"K(Z)")=0,"",COUNTIF(U12:U49,"K(Z)"))</f>
        <v/>
      </c>
      <c r="V59" s="33"/>
      <c r="W59" s="34"/>
      <c r="X59" s="34"/>
      <c r="Y59" s="34"/>
      <c r="Z59" s="9"/>
      <c r="AA59" s="35" t="str">
        <f>IF(COUNTIF(AA12:AA49,"K(Z)")=0,"",COUNTIF(AA12:AA49,"K(Z)"))</f>
        <v/>
      </c>
      <c r="AB59" s="33"/>
      <c r="AC59" s="34"/>
      <c r="AD59" s="34"/>
      <c r="AE59" s="34"/>
      <c r="AF59" s="9"/>
      <c r="AG59" s="35" t="str">
        <f>IF(COUNTIF(AG12:AG49,"K(Z)")=0,"",COUNTIF(AG12:AG49,"K(Z)"))</f>
        <v/>
      </c>
      <c r="AH59" s="33"/>
      <c r="AI59" s="34"/>
      <c r="AJ59" s="34"/>
      <c r="AK59" s="34"/>
      <c r="AL59" s="9"/>
      <c r="AM59" s="35" t="str">
        <f>IF(COUNTIF(AM12:AM49,"K(Z)")=0,"",COUNTIF(AM12:AM49,"K(Z)"))</f>
        <v/>
      </c>
      <c r="AN59" s="33"/>
      <c r="AO59" s="34"/>
      <c r="AP59" s="34"/>
      <c r="AQ59" s="34"/>
      <c r="AR59" s="9"/>
      <c r="AS59" s="35" t="str">
        <f>IF(COUNTIF(AS12:AS49,"K(Z)")=0,"",COUNTIF(AS12:AS49,"K(Z)"))</f>
        <v/>
      </c>
      <c r="AT59" s="33"/>
      <c r="AU59" s="34"/>
      <c r="AV59" s="34"/>
      <c r="AW59" s="34"/>
      <c r="AX59" s="9"/>
      <c r="AY59" s="35">
        <f>IF(COUNTIF(AY12:AY49,"K(Z)")=0,"",COUNTIF(AY12:AY49,"K(Z)"))</f>
        <v>1</v>
      </c>
      <c r="AZ59" s="36"/>
      <c r="BA59" s="34"/>
      <c r="BB59" s="34"/>
      <c r="BC59" s="34"/>
      <c r="BD59" s="9"/>
      <c r="BE59" s="95">
        <f t="shared" si="45"/>
        <v>1</v>
      </c>
    </row>
    <row r="60" spans="1:59" s="123" customFormat="1" ht="15.75" customHeight="1">
      <c r="A60" s="179"/>
      <c r="B60" s="108"/>
      <c r="C60" s="180" t="s">
        <v>25</v>
      </c>
      <c r="D60" s="33"/>
      <c r="E60" s="34"/>
      <c r="F60" s="34"/>
      <c r="G60" s="34"/>
      <c r="H60" s="9"/>
      <c r="I60" s="35" t="str">
        <f>IF(COUNTIF(I12:I49,"AV")=0,"",COUNTIF(I12:I49,"AV"))</f>
        <v/>
      </c>
      <c r="J60" s="33"/>
      <c r="K60" s="34"/>
      <c r="L60" s="34"/>
      <c r="M60" s="34"/>
      <c r="N60" s="9"/>
      <c r="O60" s="35" t="str">
        <f>IF(COUNTIF(O12:O49,"AV")=0,"",COUNTIF(O12:O49,"AV"))</f>
        <v/>
      </c>
      <c r="P60" s="33"/>
      <c r="Q60" s="34"/>
      <c r="R60" s="34"/>
      <c r="S60" s="34"/>
      <c r="T60" s="9"/>
      <c r="U60" s="35" t="str">
        <f>IF(COUNTIF(U12:U49,"AV")=0,"",COUNTIF(U12:U49,"AV"))</f>
        <v/>
      </c>
      <c r="V60" s="33"/>
      <c r="W60" s="34"/>
      <c r="X60" s="34"/>
      <c r="Y60" s="34"/>
      <c r="Z60" s="9"/>
      <c r="AA60" s="35" t="str">
        <f>IF(COUNTIF(AA12:AA49,"AV")=0,"",COUNTIF(AA12:AA49,"AV"))</f>
        <v/>
      </c>
      <c r="AB60" s="33"/>
      <c r="AC60" s="34"/>
      <c r="AD60" s="34"/>
      <c r="AE60" s="34"/>
      <c r="AF60" s="9"/>
      <c r="AG60" s="35" t="str">
        <f>IF(COUNTIF(AG12:AG49,"AV")=0,"",COUNTIF(AG12:AG49,"AV"))</f>
        <v/>
      </c>
      <c r="AH60" s="33"/>
      <c r="AI60" s="34"/>
      <c r="AJ60" s="34"/>
      <c r="AK60" s="34"/>
      <c r="AL60" s="9"/>
      <c r="AM60" s="35" t="str">
        <f>IF(COUNTIF(AM12:AM49,"AV")=0,"",COUNTIF(AM12:AM49,"AV"))</f>
        <v/>
      </c>
      <c r="AN60" s="33"/>
      <c r="AO60" s="34"/>
      <c r="AP60" s="34"/>
      <c r="AQ60" s="34"/>
      <c r="AR60" s="9"/>
      <c r="AS60" s="35" t="str">
        <f>IF(COUNTIF(AS12:AS49,"AV")=0,"",COUNTIF(AS12:AS49,"AV"))</f>
        <v/>
      </c>
      <c r="AT60" s="33"/>
      <c r="AU60" s="34"/>
      <c r="AV60" s="34"/>
      <c r="AW60" s="34"/>
      <c r="AX60" s="9"/>
      <c r="AY60" s="35" t="str">
        <f>IF(COUNTIF(AY12:AY49,"AV")=0,"",COUNTIF(AY12:AY49,"AV"))</f>
        <v/>
      </c>
      <c r="AZ60" s="36"/>
      <c r="BA60" s="34"/>
      <c r="BB60" s="34"/>
      <c r="BC60" s="34"/>
      <c r="BD60" s="9"/>
      <c r="BE60" s="95" t="str">
        <f t="shared" si="45"/>
        <v/>
      </c>
    </row>
    <row r="61" spans="1:59" s="123" customFormat="1" ht="15.75" customHeight="1">
      <c r="A61" s="179"/>
      <c r="B61" s="108"/>
      <c r="C61" s="180" t="s">
        <v>72</v>
      </c>
      <c r="D61" s="33"/>
      <c r="E61" s="34"/>
      <c r="F61" s="34"/>
      <c r="G61" s="34"/>
      <c r="H61" s="9"/>
      <c r="I61" s="35" t="str">
        <f>IF(COUNTIF(I12:I49,"KV")=0,"",COUNTIF(I12:I49,"KV"))</f>
        <v/>
      </c>
      <c r="J61" s="33"/>
      <c r="K61" s="34"/>
      <c r="L61" s="34"/>
      <c r="M61" s="34"/>
      <c r="N61" s="9"/>
      <c r="O61" s="35" t="str">
        <f>IF(COUNTIF(O12:O49,"KV")=0,"",COUNTIF(O12:O49,"KV"))</f>
        <v/>
      </c>
      <c r="P61" s="33"/>
      <c r="Q61" s="34"/>
      <c r="R61" s="34"/>
      <c r="S61" s="34"/>
      <c r="T61" s="9"/>
      <c r="U61" s="35" t="str">
        <f>IF(COUNTIF(U12:U49,"KV")=0,"",COUNTIF(U12:U49,"KV"))</f>
        <v/>
      </c>
      <c r="V61" s="33"/>
      <c r="W61" s="34"/>
      <c r="X61" s="34"/>
      <c r="Y61" s="34"/>
      <c r="Z61" s="9"/>
      <c r="AA61" s="35" t="str">
        <f>IF(COUNTIF(AA12:AA49,"KV")=0,"",COUNTIF(AA12:AA49,"KV"))</f>
        <v/>
      </c>
      <c r="AB61" s="33"/>
      <c r="AC61" s="34"/>
      <c r="AD61" s="34"/>
      <c r="AE61" s="34"/>
      <c r="AF61" s="9"/>
      <c r="AG61" s="35" t="str">
        <f>IF(COUNTIF(AG12:AG49,"KV")=0,"",COUNTIF(AG12:AG49,"KV"))</f>
        <v/>
      </c>
      <c r="AH61" s="33"/>
      <c r="AI61" s="34"/>
      <c r="AJ61" s="34"/>
      <c r="AK61" s="34"/>
      <c r="AL61" s="9"/>
      <c r="AM61" s="35" t="str">
        <f>IF(COUNTIF(AM12:AM49,"KV")=0,"",COUNTIF(AM12:AM49,"KV"))</f>
        <v/>
      </c>
      <c r="AN61" s="33"/>
      <c r="AO61" s="34"/>
      <c r="AP61" s="34"/>
      <c r="AQ61" s="34"/>
      <c r="AR61" s="9"/>
      <c r="AS61" s="35" t="str">
        <f>IF(COUNTIF(AS12:AS49,"KV")=0,"",COUNTIF(AS12:AS49,"KV"))</f>
        <v/>
      </c>
      <c r="AT61" s="33"/>
      <c r="AU61" s="34"/>
      <c r="AV61" s="34"/>
      <c r="AW61" s="34"/>
      <c r="AX61" s="9"/>
      <c r="AY61" s="35" t="str">
        <f>IF(COUNTIF(AY12:AY49,"KV")=0,"",COUNTIF(AY12:AY49,"KV"))</f>
        <v/>
      </c>
      <c r="AZ61" s="36"/>
      <c r="BA61" s="34"/>
      <c r="BB61" s="34"/>
      <c r="BC61" s="34"/>
      <c r="BD61" s="9"/>
      <c r="BE61" s="95" t="str">
        <f t="shared" si="45"/>
        <v/>
      </c>
    </row>
    <row r="62" spans="1:59" s="123" customFormat="1" ht="15.75" customHeight="1">
      <c r="A62" s="179"/>
      <c r="B62" s="108"/>
      <c r="C62" s="180" t="s">
        <v>73</v>
      </c>
      <c r="D62" s="41"/>
      <c r="E62" s="42"/>
      <c r="F62" s="42"/>
      <c r="G62" s="42"/>
      <c r="H62" s="19"/>
      <c r="I62" s="35" t="str">
        <f>IF(COUNTIF(I12:I49,"SZG")=0,"",COUNTIF(I12:I49,"SZG"))</f>
        <v/>
      </c>
      <c r="J62" s="41"/>
      <c r="K62" s="42"/>
      <c r="L62" s="42"/>
      <c r="M62" s="42"/>
      <c r="N62" s="19"/>
      <c r="O62" s="35" t="str">
        <f>IF(COUNTIF(O12:O49,"SZG")=0,"",COUNTIF(O12:O49,"SZG"))</f>
        <v/>
      </c>
      <c r="P62" s="41"/>
      <c r="Q62" s="42"/>
      <c r="R62" s="42"/>
      <c r="S62" s="42"/>
      <c r="T62" s="19"/>
      <c r="U62" s="35" t="str">
        <f>IF(COUNTIF(U12:U49,"SZG")=0,"",COUNTIF(U12:U49,"SZG"))</f>
        <v/>
      </c>
      <c r="V62" s="41"/>
      <c r="W62" s="42"/>
      <c r="X62" s="42"/>
      <c r="Y62" s="42"/>
      <c r="Z62" s="19"/>
      <c r="AA62" s="35" t="str">
        <f>IF(COUNTIF(AA12:AA49,"SZG")=0,"",COUNTIF(AA12:AA49,"SZG"))</f>
        <v/>
      </c>
      <c r="AB62" s="41"/>
      <c r="AC62" s="42"/>
      <c r="AD62" s="42"/>
      <c r="AE62" s="42"/>
      <c r="AF62" s="19"/>
      <c r="AG62" s="35" t="str">
        <f>IF(COUNTIF(AG12:AG49,"SZG")=0,"",COUNTIF(AG12:AG49,"SZG"))</f>
        <v/>
      </c>
      <c r="AH62" s="41"/>
      <c r="AI62" s="42"/>
      <c r="AJ62" s="42"/>
      <c r="AK62" s="42"/>
      <c r="AL62" s="19"/>
      <c r="AM62" s="35" t="str">
        <f>IF(COUNTIF(AM12:AM49,"SZG")=0,"",COUNTIF(AM12:AM49,"SZG"))</f>
        <v/>
      </c>
      <c r="AN62" s="41"/>
      <c r="AO62" s="42"/>
      <c r="AP62" s="42"/>
      <c r="AQ62" s="42"/>
      <c r="AR62" s="19"/>
      <c r="AS62" s="35" t="str">
        <f>IF(COUNTIF(AS12:AS49,"SZG")=0,"",COUNTIF(AS12:AS49,"SZG"))</f>
        <v/>
      </c>
      <c r="AT62" s="41"/>
      <c r="AU62" s="42"/>
      <c r="AV62" s="42"/>
      <c r="AW62" s="42"/>
      <c r="AX62" s="19"/>
      <c r="AY62" s="35" t="str">
        <f>IF(COUNTIF(AY12:AY49,"SZG")=0,"",COUNTIF(AY12:AY49,"SZG"))</f>
        <v/>
      </c>
      <c r="AZ62" s="36"/>
      <c r="BA62" s="34"/>
      <c r="BB62" s="34"/>
      <c r="BC62" s="34"/>
      <c r="BD62" s="9"/>
      <c r="BE62" s="95" t="str">
        <f t="shared" si="45"/>
        <v/>
      </c>
    </row>
    <row r="63" spans="1:59" s="123" customFormat="1" ht="15.75" customHeight="1">
      <c r="A63" s="179"/>
      <c r="B63" s="108"/>
      <c r="C63" s="180" t="s">
        <v>74</v>
      </c>
      <c r="D63" s="41"/>
      <c r="E63" s="42"/>
      <c r="F63" s="42"/>
      <c r="G63" s="42"/>
      <c r="H63" s="19"/>
      <c r="I63" s="35" t="str">
        <f>IF(COUNTIF(I12:I49,"ZV")=0,"",COUNTIF(I12:I49,"ZV"))</f>
        <v/>
      </c>
      <c r="J63" s="41"/>
      <c r="K63" s="42"/>
      <c r="L63" s="42"/>
      <c r="M63" s="42"/>
      <c r="N63" s="19"/>
      <c r="O63" s="35" t="str">
        <f>IF(COUNTIF(O12:O49,"ZV")=0,"",COUNTIF(O12:O49,"ZV"))</f>
        <v/>
      </c>
      <c r="P63" s="41"/>
      <c r="Q63" s="42"/>
      <c r="R63" s="42"/>
      <c r="S63" s="42"/>
      <c r="T63" s="19"/>
      <c r="U63" s="35" t="str">
        <f>IF(COUNTIF(U12:U49,"ZV")=0,"",COUNTIF(U12:U49,"ZV"))</f>
        <v/>
      </c>
      <c r="V63" s="41"/>
      <c r="W63" s="42"/>
      <c r="X63" s="42"/>
      <c r="Y63" s="42"/>
      <c r="Z63" s="19"/>
      <c r="AA63" s="35" t="str">
        <f>IF(COUNTIF(AA12:AA49,"ZV")=0,"",COUNTIF(AA12:AA49,"ZV"))</f>
        <v/>
      </c>
      <c r="AB63" s="41"/>
      <c r="AC63" s="42"/>
      <c r="AD63" s="42"/>
      <c r="AE63" s="42"/>
      <c r="AF63" s="19"/>
      <c r="AG63" s="35" t="str">
        <f>IF(COUNTIF(AG12:AG49,"ZV")=0,"",COUNTIF(AG12:AG49,"ZV"))</f>
        <v/>
      </c>
      <c r="AH63" s="41"/>
      <c r="AI63" s="42"/>
      <c r="AJ63" s="42"/>
      <c r="AK63" s="42"/>
      <c r="AL63" s="19"/>
      <c r="AM63" s="35" t="str">
        <f>IF(COUNTIF(AM12:AM49,"ZV")=0,"",COUNTIF(AM12:AM49,"ZV"))</f>
        <v/>
      </c>
      <c r="AN63" s="41"/>
      <c r="AO63" s="42"/>
      <c r="AP63" s="42"/>
      <c r="AQ63" s="42"/>
      <c r="AR63" s="19"/>
      <c r="AS63" s="35" t="str">
        <f>IF(COUNTIF(AS12:AS49,"ZV")=0,"",COUNTIF(AS12:AS49,"ZV"))</f>
        <v/>
      </c>
      <c r="AT63" s="41"/>
      <c r="AU63" s="42"/>
      <c r="AV63" s="42"/>
      <c r="AW63" s="42"/>
      <c r="AX63" s="19"/>
      <c r="AY63" s="35" t="str">
        <f>IF(COUNTIF(AY12:AY49,"ZV")=0,"",COUNTIF(AY12:AY49,"ZV"))</f>
        <v/>
      </c>
      <c r="AZ63" s="36"/>
      <c r="BA63" s="34"/>
      <c r="BB63" s="34"/>
      <c r="BC63" s="34"/>
      <c r="BD63" s="9"/>
      <c r="BE63" s="95" t="str">
        <f t="shared" si="45"/>
        <v/>
      </c>
    </row>
    <row r="64" spans="1:59" s="123" customFormat="1" ht="15.75" customHeight="1" thickBot="1">
      <c r="A64" s="43"/>
      <c r="B64" s="29"/>
      <c r="C64" s="30" t="s">
        <v>26</v>
      </c>
      <c r="D64" s="44"/>
      <c r="E64" s="45"/>
      <c r="F64" s="45"/>
      <c r="G64" s="45"/>
      <c r="H64" s="46"/>
      <c r="I64" s="47" t="str">
        <f>IF(SUM(I52:I63)=0,"",SUM(I52:I63))</f>
        <v/>
      </c>
      <c r="J64" s="44"/>
      <c r="K64" s="45"/>
      <c r="L64" s="45"/>
      <c r="M64" s="45"/>
      <c r="N64" s="46"/>
      <c r="O64" s="47" t="str">
        <f>IF(SUM(O52:O63)=0,"",SUM(O52:O63))</f>
        <v/>
      </c>
      <c r="P64" s="44"/>
      <c r="Q64" s="45"/>
      <c r="R64" s="45"/>
      <c r="S64" s="45"/>
      <c r="T64" s="46"/>
      <c r="U64" s="47" t="str">
        <f>IF(SUM(U52:U63)=0,"",SUM(U52:U63))</f>
        <v/>
      </c>
      <c r="V64" s="44"/>
      <c r="W64" s="45"/>
      <c r="X64" s="45"/>
      <c r="Y64" s="45"/>
      <c r="Z64" s="46"/>
      <c r="AA64" s="47" t="str">
        <f>IF(SUM(AA52:AA63)=0,"",SUM(AA52:AA63))</f>
        <v/>
      </c>
      <c r="AB64" s="44"/>
      <c r="AC64" s="45"/>
      <c r="AD64" s="45"/>
      <c r="AE64" s="45"/>
      <c r="AF64" s="46"/>
      <c r="AG64" s="47">
        <f>IF(SUM(AG52:AG63)=0,"",SUM(AG52:AG63))</f>
        <v>5</v>
      </c>
      <c r="AH64" s="44"/>
      <c r="AI64" s="45"/>
      <c r="AJ64" s="45"/>
      <c r="AK64" s="45"/>
      <c r="AL64" s="46"/>
      <c r="AM64" s="47">
        <f>IF(SUM(AM52:AM63)=0,"",SUM(AM52:AM63))</f>
        <v>6</v>
      </c>
      <c r="AN64" s="44"/>
      <c r="AO64" s="45"/>
      <c r="AP64" s="45"/>
      <c r="AQ64" s="45"/>
      <c r="AR64" s="46"/>
      <c r="AS64" s="47">
        <f>IF(SUM(AS52:AS63)=0,"",SUM(AS52:AS63))</f>
        <v>5</v>
      </c>
      <c r="AT64" s="44"/>
      <c r="AU64" s="45"/>
      <c r="AV64" s="45"/>
      <c r="AW64" s="45"/>
      <c r="AX64" s="46"/>
      <c r="AY64" s="47">
        <f>IF(SUM(AY52:AY63)=0,"",SUM(AY52:AY63))</f>
        <v>2</v>
      </c>
      <c r="AZ64" s="48"/>
      <c r="BA64" s="45"/>
      <c r="BB64" s="45"/>
      <c r="BC64" s="45"/>
      <c r="BD64" s="46"/>
      <c r="BE64" s="95">
        <f t="shared" si="45"/>
        <v>18</v>
      </c>
    </row>
    <row r="65" spans="1:3" s="123" customFormat="1" ht="15.75" customHeight="1" thickTop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83"/>
      <c r="C128" s="183"/>
    </row>
    <row r="129" spans="1:57" s="123" customFormat="1" ht="15.75" customHeight="1">
      <c r="A129" s="182"/>
      <c r="B129" s="183"/>
      <c r="C129" s="183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s="123" customFormat="1" ht="15.75" customHeight="1">
      <c r="A135" s="182"/>
      <c r="B135" s="121"/>
      <c r="C135" s="121"/>
    </row>
    <row r="136" spans="1:57" s="123" customFormat="1" ht="15.75" customHeight="1">
      <c r="A136" s="182"/>
      <c r="B136" s="121"/>
      <c r="C136" s="121"/>
    </row>
    <row r="137" spans="1:57" ht="15.75" customHeight="1">
      <c r="A137" s="182"/>
      <c r="B137" s="121"/>
      <c r="C137" s="121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</row>
    <row r="138" spans="1:57" ht="15.75" customHeight="1">
      <c r="A138" s="182"/>
      <c r="B138" s="121"/>
      <c r="C138" s="121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 ht="15.75" customHeight="1">
      <c r="A169" s="184"/>
      <c r="B169" s="119"/>
      <c r="C169" s="119"/>
    </row>
    <row r="170" spans="1:3" ht="15.75" customHeight="1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  <row r="234" spans="1:3">
      <c r="A234" s="184"/>
      <c r="B234" s="119"/>
      <c r="C234" s="119"/>
    </row>
    <row r="235" spans="1:3">
      <c r="A235" s="184"/>
      <c r="B235" s="119"/>
      <c r="C235" s="119"/>
    </row>
  </sheetData>
  <sheetProtection selectLockedCells="1"/>
  <protectedRanges>
    <protectedRange sqref="C51" name="Tartomány4"/>
    <protectedRange sqref="C63:C64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0:AA40"/>
    <mergeCell ref="AB40:AY40"/>
    <mergeCell ref="AZ40:BE40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46:AA46"/>
    <mergeCell ref="AB46:AY46"/>
    <mergeCell ref="AZ46:BE46"/>
    <mergeCell ref="A50:AA50"/>
    <mergeCell ref="A51:AA51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40"/>
  <sheetViews>
    <sheetView topLeftCell="A6" zoomScale="80" zoomScaleNormal="80" workbookViewId="0">
      <pane xSplit="3" ySplit="6" topLeftCell="D12" activePane="bottomRight" state="frozen"/>
      <selection activeCell="A6" sqref="A6"/>
      <selection pane="topRight" activeCell="D6" sqref="D6"/>
      <selection pane="bottomLeft" activeCell="A12" sqref="A12"/>
      <selection pane="bottomRight" activeCell="A12" sqref="A1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5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5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customWidth="1"/>
    <col min="57" max="57" width="9" style="120" customWidth="1"/>
    <col min="58" max="58" width="36.5" style="261" customWidth="1"/>
    <col min="59" max="59" width="39" style="261" customWidth="1"/>
    <col min="60" max="16384" width="10.6640625" style="120"/>
  </cols>
  <sheetData>
    <row r="1" spans="1:59" ht="21.95" hidden="1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hidden="1" customHeight="1">
      <c r="A2" s="482" t="s">
        <v>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4" hidden="1" thickBot="1">
      <c r="A3" s="530" t="s">
        <v>58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4" hidden="1" thickBot="1">
      <c r="A4" s="482" t="s">
        <v>59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  <c r="BF4" s="262"/>
      <c r="BG4" s="262"/>
    </row>
    <row r="5" spans="1:59" ht="24" hidden="1" customHeight="1" thickBot="1">
      <c r="A5" s="481" t="s">
        <v>60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498" t="s">
        <v>4</v>
      </c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0"/>
      <c r="AY6" s="550"/>
      <c r="AZ6" s="508" t="s">
        <v>5</v>
      </c>
      <c r="BA6" s="544"/>
      <c r="BB6" s="544"/>
      <c r="BC6" s="544"/>
      <c r="BD6" s="544"/>
      <c r="BE6" s="545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46"/>
      <c r="BA7" s="547"/>
      <c r="BB7" s="547"/>
      <c r="BC7" s="547"/>
      <c r="BD7" s="547"/>
      <c r="BE7" s="548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39"/>
      <c r="F8" s="500" t="s">
        <v>13</v>
      </c>
      <c r="G8" s="539"/>
      <c r="H8" s="502" t="s">
        <v>14</v>
      </c>
      <c r="I8" s="504" t="s">
        <v>39</v>
      </c>
      <c r="J8" s="507" t="s">
        <v>12</v>
      </c>
      <c r="K8" s="539"/>
      <c r="L8" s="500" t="s">
        <v>13</v>
      </c>
      <c r="M8" s="539"/>
      <c r="N8" s="502" t="s">
        <v>14</v>
      </c>
      <c r="O8" s="524" t="s">
        <v>39</v>
      </c>
      <c r="P8" s="506" t="s">
        <v>12</v>
      </c>
      <c r="Q8" s="539"/>
      <c r="R8" s="500" t="s">
        <v>13</v>
      </c>
      <c r="S8" s="539"/>
      <c r="T8" s="502" t="s">
        <v>14</v>
      </c>
      <c r="U8" s="504" t="s">
        <v>39</v>
      </c>
      <c r="V8" s="507" t="s">
        <v>12</v>
      </c>
      <c r="W8" s="539"/>
      <c r="X8" s="500" t="s">
        <v>13</v>
      </c>
      <c r="Y8" s="539"/>
      <c r="Z8" s="502" t="s">
        <v>14</v>
      </c>
      <c r="AA8" s="522" t="s">
        <v>39</v>
      </c>
      <c r="AB8" s="506" t="s">
        <v>12</v>
      </c>
      <c r="AC8" s="539"/>
      <c r="AD8" s="500" t="s">
        <v>13</v>
      </c>
      <c r="AE8" s="539"/>
      <c r="AF8" s="502" t="s">
        <v>14</v>
      </c>
      <c r="AG8" s="504" t="s">
        <v>39</v>
      </c>
      <c r="AH8" s="507" t="s">
        <v>12</v>
      </c>
      <c r="AI8" s="539"/>
      <c r="AJ8" s="500" t="s">
        <v>13</v>
      </c>
      <c r="AK8" s="539"/>
      <c r="AL8" s="502" t="s">
        <v>14</v>
      </c>
      <c r="AM8" s="524" t="s">
        <v>39</v>
      </c>
      <c r="AN8" s="506" t="s">
        <v>12</v>
      </c>
      <c r="AO8" s="539"/>
      <c r="AP8" s="500" t="s">
        <v>13</v>
      </c>
      <c r="AQ8" s="539"/>
      <c r="AR8" s="502" t="s">
        <v>14</v>
      </c>
      <c r="AS8" s="504" t="s">
        <v>39</v>
      </c>
      <c r="AT8" s="507" t="s">
        <v>12</v>
      </c>
      <c r="AU8" s="539"/>
      <c r="AV8" s="500" t="s">
        <v>13</v>
      </c>
      <c r="AW8" s="539"/>
      <c r="AX8" s="502" t="s">
        <v>14</v>
      </c>
      <c r="AY8" s="522" t="s">
        <v>39</v>
      </c>
      <c r="AZ8" s="507" t="s">
        <v>12</v>
      </c>
      <c r="BA8" s="539"/>
      <c r="BB8" s="500" t="s">
        <v>13</v>
      </c>
      <c r="BC8" s="539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549"/>
      <c r="D9" s="124" t="s">
        <v>40</v>
      </c>
      <c r="E9" s="125" t="s">
        <v>41</v>
      </c>
      <c r="F9" s="126" t="s">
        <v>40</v>
      </c>
      <c r="G9" s="125" t="s">
        <v>41</v>
      </c>
      <c r="H9" s="540"/>
      <c r="I9" s="541"/>
      <c r="J9" s="127" t="s">
        <v>40</v>
      </c>
      <c r="K9" s="125" t="s">
        <v>41</v>
      </c>
      <c r="L9" s="126" t="s">
        <v>40</v>
      </c>
      <c r="M9" s="125" t="s">
        <v>41</v>
      </c>
      <c r="N9" s="540"/>
      <c r="O9" s="543"/>
      <c r="P9" s="124" t="s">
        <v>40</v>
      </c>
      <c r="Q9" s="125" t="s">
        <v>41</v>
      </c>
      <c r="R9" s="126" t="s">
        <v>40</v>
      </c>
      <c r="S9" s="125" t="s">
        <v>41</v>
      </c>
      <c r="T9" s="540"/>
      <c r="U9" s="541"/>
      <c r="V9" s="127" t="s">
        <v>40</v>
      </c>
      <c r="W9" s="125" t="s">
        <v>41</v>
      </c>
      <c r="X9" s="126" t="s">
        <v>40</v>
      </c>
      <c r="Y9" s="125" t="s">
        <v>41</v>
      </c>
      <c r="Z9" s="540"/>
      <c r="AA9" s="542"/>
      <c r="AB9" s="124" t="s">
        <v>40</v>
      </c>
      <c r="AC9" s="125" t="s">
        <v>41</v>
      </c>
      <c r="AD9" s="126" t="s">
        <v>40</v>
      </c>
      <c r="AE9" s="125" t="s">
        <v>41</v>
      </c>
      <c r="AF9" s="540"/>
      <c r="AG9" s="541"/>
      <c r="AH9" s="127" t="s">
        <v>40</v>
      </c>
      <c r="AI9" s="125" t="s">
        <v>41</v>
      </c>
      <c r="AJ9" s="126" t="s">
        <v>40</v>
      </c>
      <c r="AK9" s="125" t="s">
        <v>41</v>
      </c>
      <c r="AL9" s="540"/>
      <c r="AM9" s="543"/>
      <c r="AN9" s="124" t="s">
        <v>40</v>
      </c>
      <c r="AO9" s="125" t="s">
        <v>41</v>
      </c>
      <c r="AP9" s="126" t="s">
        <v>40</v>
      </c>
      <c r="AQ9" s="125" t="s">
        <v>41</v>
      </c>
      <c r="AR9" s="540"/>
      <c r="AS9" s="541"/>
      <c r="AT9" s="127" t="s">
        <v>40</v>
      </c>
      <c r="AU9" s="125" t="s">
        <v>41</v>
      </c>
      <c r="AV9" s="126" t="s">
        <v>40</v>
      </c>
      <c r="AW9" s="125" t="s">
        <v>41</v>
      </c>
      <c r="AX9" s="540"/>
      <c r="AY9" s="542"/>
      <c r="AZ9" s="127" t="s">
        <v>40</v>
      </c>
      <c r="BA9" s="125" t="s">
        <v>42</v>
      </c>
      <c r="BB9" s="126" t="s">
        <v>40</v>
      </c>
      <c r="BC9" s="125" t="s">
        <v>42</v>
      </c>
      <c r="BD9" s="540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SUM(SZAK!D83)</f>
        <v>0</v>
      </c>
      <c r="E10" s="131">
        <f>SUM(SZAK!E83)</f>
        <v>0</v>
      </c>
      <c r="F10" s="131">
        <f>SUM(SZAK!F83)</f>
        <v>30</v>
      </c>
      <c r="G10" s="131">
        <f>SUM(SZAK!G83)</f>
        <v>600</v>
      </c>
      <c r="H10" s="131">
        <f>SUM(SZAK!H83)</f>
        <v>27</v>
      </c>
      <c r="I10" s="131" t="s">
        <v>17</v>
      </c>
      <c r="J10" s="131">
        <f>SUM(SZAK!J83)</f>
        <v>19</v>
      </c>
      <c r="K10" s="131">
        <f>SUM(SZAK!K83)</f>
        <v>238</v>
      </c>
      <c r="L10" s="131">
        <f>SUM(SZAK!L83)</f>
        <v>15</v>
      </c>
      <c r="M10" s="131">
        <f>SUM(SZAK!M83)</f>
        <v>210</v>
      </c>
      <c r="N10" s="131">
        <f>SUM(SZAK!N83)</f>
        <v>30</v>
      </c>
      <c r="O10" s="131" t="s">
        <v>17</v>
      </c>
      <c r="P10" s="131">
        <f>SUM(SZAK!P83)</f>
        <v>13</v>
      </c>
      <c r="Q10" s="131">
        <f>SUM(SZAK!Q83)</f>
        <v>182</v>
      </c>
      <c r="R10" s="131">
        <f>SUM(SZAK!R83)</f>
        <v>21</v>
      </c>
      <c r="S10" s="131">
        <f>SUM(SZAK!S83)</f>
        <v>334</v>
      </c>
      <c r="T10" s="131">
        <f>SUM(SZAK!T83)</f>
        <v>30</v>
      </c>
      <c r="U10" s="131" t="s">
        <v>17</v>
      </c>
      <c r="V10" s="131">
        <f>SUM(SZAK!V83)</f>
        <v>14</v>
      </c>
      <c r="W10" s="131">
        <f>SUM(SZAK!W83)</f>
        <v>196</v>
      </c>
      <c r="X10" s="131">
        <f>SUM(SZAK!X83)</f>
        <v>19</v>
      </c>
      <c r="Y10" s="131">
        <f>SUM(SZAK!Y83)</f>
        <v>266</v>
      </c>
      <c r="Z10" s="131">
        <f>SUM(SZAK!Z83)</f>
        <v>32</v>
      </c>
      <c r="AA10" s="131" t="s">
        <v>17</v>
      </c>
      <c r="AB10" s="131">
        <f>SUM(SZAK!AB83)</f>
        <v>4</v>
      </c>
      <c r="AC10" s="131">
        <f>SUM(SZAK!AC83)</f>
        <v>56</v>
      </c>
      <c r="AD10" s="131">
        <f>SUM(SZAK!AD83)</f>
        <v>9</v>
      </c>
      <c r="AE10" s="131">
        <f>SUM(SZAK!AE83)</f>
        <v>126</v>
      </c>
      <c r="AF10" s="131">
        <f>SUM(SZAK!AF83)</f>
        <v>13</v>
      </c>
      <c r="AG10" s="131" t="s">
        <v>17</v>
      </c>
      <c r="AH10" s="131">
        <f>SUM(SZAK!AH83)</f>
        <v>2</v>
      </c>
      <c r="AI10" s="131">
        <f>SUM(SZAK!AI83)</f>
        <v>28</v>
      </c>
      <c r="AJ10" s="131">
        <f>SUM(SZAK!AJ83)</f>
        <v>6</v>
      </c>
      <c r="AK10" s="131">
        <f>SUM(SZAK!AK83)</f>
        <v>84</v>
      </c>
      <c r="AL10" s="131">
        <f>SUM(SZAK!AL83)</f>
        <v>8</v>
      </c>
      <c r="AM10" s="131" t="s">
        <v>17</v>
      </c>
      <c r="AN10" s="131">
        <f>SUM(SZAK!AN83)</f>
        <v>2</v>
      </c>
      <c r="AO10" s="131">
        <f>SUM(SZAK!AO83)</f>
        <v>0</v>
      </c>
      <c r="AP10" s="131">
        <f>SUM(SZAK!AP83)</f>
        <v>6</v>
      </c>
      <c r="AQ10" s="131">
        <f>SUM(SZAK!AQ83)</f>
        <v>56</v>
      </c>
      <c r="AR10" s="131">
        <f>SUM(SZAK!AR83)</f>
        <v>8</v>
      </c>
      <c r="AS10" s="131" t="s">
        <v>17</v>
      </c>
      <c r="AT10" s="131">
        <f>SUM(SZAK!AT83)</f>
        <v>3</v>
      </c>
      <c r="AU10" s="131">
        <f>SUM(SZAK!AU83)</f>
        <v>42</v>
      </c>
      <c r="AV10" s="131">
        <f>SUM(SZAK!AV83)</f>
        <v>13</v>
      </c>
      <c r="AW10" s="131">
        <f>SUM(SZAK!AW83)</f>
        <v>190</v>
      </c>
      <c r="AX10" s="131">
        <f>SUM(SZAK!AX83)</f>
        <v>16</v>
      </c>
      <c r="AY10" s="131" t="s">
        <v>17</v>
      </c>
      <c r="AZ10" s="131">
        <f>SUM(SZAK!AZ83)</f>
        <v>57</v>
      </c>
      <c r="BA10" s="131">
        <f>SUM(SZAK!BA83)</f>
        <v>798</v>
      </c>
      <c r="BB10" s="131">
        <f>SUM(SZAK!BB83)</f>
        <v>111</v>
      </c>
      <c r="BC10" s="131">
        <f>SUM(SZAK!BC83)</f>
        <v>1666</v>
      </c>
      <c r="BD10" s="131">
        <f>SUM(SZAK!BD83)</f>
        <v>164</v>
      </c>
      <c r="BE10" s="131">
        <f>SUM(SZAK!BE83)</f>
        <v>176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63"/>
      <c r="BG11" s="263"/>
    </row>
    <row r="12" spans="1:59" s="398" customFormat="1" ht="15.75" customHeight="1">
      <c r="A12" s="417" t="s">
        <v>639</v>
      </c>
      <c r="B12" s="390" t="s">
        <v>34</v>
      </c>
      <c r="C12" s="331" t="s">
        <v>593</v>
      </c>
      <c r="D12" s="360"/>
      <c r="E12" s="361" t="str">
        <f t="shared" ref="E12:E42" si="0">IF(D12*14=0,"",D12*14)</f>
        <v/>
      </c>
      <c r="F12" s="360"/>
      <c r="G12" s="361" t="str">
        <f t="shared" ref="G12:G42" si="1">IF(F12*14=0,"",F12*14)</f>
        <v/>
      </c>
      <c r="H12" s="360"/>
      <c r="I12" s="362"/>
      <c r="J12" s="391"/>
      <c r="K12" s="361" t="str">
        <f t="shared" ref="K12:K42" si="2">IF(J12*14=0,"",J12*14)</f>
        <v/>
      </c>
      <c r="L12" s="360"/>
      <c r="M12" s="361" t="str">
        <f t="shared" ref="M12:M42" si="3">IF(L12*14=0,"",L12*14)</f>
        <v/>
      </c>
      <c r="N12" s="360"/>
      <c r="O12" s="385"/>
      <c r="P12" s="360"/>
      <c r="Q12" s="361" t="str">
        <f t="shared" ref="Q12:Q42" si="4">IF(P12*14=0,"",P12*14)</f>
        <v/>
      </c>
      <c r="R12" s="360"/>
      <c r="S12" s="361" t="str">
        <f t="shared" ref="S12:S42" si="5">IF(R12*14=0,"",R12*14)</f>
        <v/>
      </c>
      <c r="T12" s="360"/>
      <c r="U12" s="362"/>
      <c r="V12" s="391"/>
      <c r="W12" s="361" t="str">
        <f t="shared" ref="W12:W42" si="6">IF(V12*14=0,"",V12*14)</f>
        <v/>
      </c>
      <c r="X12" s="360"/>
      <c r="Y12" s="361" t="str">
        <f t="shared" ref="Y12:Y42" si="7">IF(X12*14=0,"",X12*14)</f>
        <v/>
      </c>
      <c r="Z12" s="360"/>
      <c r="AA12" s="385"/>
      <c r="AB12" s="360">
        <v>4</v>
      </c>
      <c r="AC12" s="361">
        <v>42</v>
      </c>
      <c r="AD12" s="360">
        <v>2</v>
      </c>
      <c r="AE12" s="361">
        <f>IF(AD12*14=0,"",AD12*14)</f>
        <v>28</v>
      </c>
      <c r="AF12" s="383">
        <v>4</v>
      </c>
      <c r="AG12" s="362" t="s">
        <v>84</v>
      </c>
      <c r="AH12" s="391"/>
      <c r="AI12" s="361" t="str">
        <f t="shared" ref="AI12:AI42" si="8">IF(AH12*14=0,"",AH12*14)</f>
        <v/>
      </c>
      <c r="AJ12" s="360"/>
      <c r="AK12" s="361" t="str">
        <f t="shared" ref="AK12:AK42" si="9">IF(AJ12*14=0,"",AJ12*14)</f>
        <v/>
      </c>
      <c r="AL12" s="360"/>
      <c r="AM12" s="385"/>
      <c r="AN12" s="391"/>
      <c r="AO12" s="361" t="str">
        <f t="shared" ref="AO12:AO19" si="10">IF(AN12*14=0,"",AN12*14)</f>
        <v/>
      </c>
      <c r="AP12" s="392"/>
      <c r="AQ12" s="361" t="str">
        <f t="shared" ref="AQ12:AQ19" si="11">IF(AP12*14=0,"",AP12*14)</f>
        <v/>
      </c>
      <c r="AR12" s="392"/>
      <c r="AS12" s="393"/>
      <c r="AT12" s="360"/>
      <c r="AU12" s="361" t="str">
        <f t="shared" ref="AU12:AU42" si="12">IF(AT12*14=0,"",AT12*14)</f>
        <v/>
      </c>
      <c r="AV12" s="360"/>
      <c r="AW12" s="361" t="str">
        <f t="shared" ref="AW12:AW42" si="13">IF(AV12*14=0,"",AV12*14)</f>
        <v/>
      </c>
      <c r="AX12" s="360"/>
      <c r="AY12" s="360"/>
      <c r="AZ12" s="394">
        <f t="shared" ref="AZ12:AZ42" si="14">IF(D12+J12+P12+V12+AB12+AH12+AN12+AT12=0,"",D12+J12+P12+V12+AB12+AH12+AN12+AT12)</f>
        <v>4</v>
      </c>
      <c r="BA12" s="361">
        <f t="shared" ref="BA12:BA42" si="15">IF((D12+J12+P12+V12+AB12+AH12+AN12+AT12)*14=0,"",(D12+J12+P12+V12+AB12+AH12+AN12+AT12)*14)</f>
        <v>56</v>
      </c>
      <c r="BB12" s="395">
        <f t="shared" ref="BB12:BB42" si="16">IF(F12+L12+R12+X12+AD12+AJ12+AP12+AV12=0,"",F12+L12+R12+X12+AD12+AJ12+AP12+AV12)</f>
        <v>2</v>
      </c>
      <c r="BC12" s="361">
        <f t="shared" ref="BC12:BC42" si="17">IF((L12+F12+R12+X12+AD12+AJ12+AP12+AV12)*14=0,"",(L12+F12+R12+X12+AD12+AJ12+AP12+AV12)*14)</f>
        <v>28</v>
      </c>
      <c r="BD12" s="395">
        <f t="shared" ref="BD12:BD42" si="18">IF(N12+H12+T12+Z12+AF12+AL12+AR12+AX12=0,"",N12+H12+T12+Z12+AF12+AL12+AR12+AX12)</f>
        <v>4</v>
      </c>
      <c r="BE12" s="396">
        <f t="shared" ref="BE12:BE42" si="19">IF(D12+F12+L12+J12+P12+R12+V12+X12+AB12+AD12+AH12+AJ12+AN12+AP12+AT12+AV12=0,"",D12+F12+L12+J12+P12+R12+V12+X12+AB12+AD12+AH12+AJ12+AN12+AP12+AT12+AV12)</f>
        <v>6</v>
      </c>
      <c r="BF12" s="329" t="s">
        <v>190</v>
      </c>
      <c r="BG12" s="329" t="s">
        <v>224</v>
      </c>
    </row>
    <row r="13" spans="1:59" s="398" customFormat="1" ht="15.75" customHeight="1">
      <c r="A13" s="388" t="s">
        <v>592</v>
      </c>
      <c r="B13" s="390" t="s">
        <v>34</v>
      </c>
      <c r="C13" s="331" t="s">
        <v>594</v>
      </c>
      <c r="D13" s="360"/>
      <c r="E13" s="361" t="str">
        <f t="shared" ref="E13" si="20">IF(D13*14=0,"",D13*14)</f>
        <v/>
      </c>
      <c r="F13" s="360"/>
      <c r="G13" s="361" t="str">
        <f t="shared" ref="G13" si="21">IF(F13*14=0,"",F13*14)</f>
        <v/>
      </c>
      <c r="H13" s="360"/>
      <c r="I13" s="362"/>
      <c r="J13" s="391"/>
      <c r="K13" s="361" t="str">
        <f t="shared" ref="K13" si="22">IF(J13*14=0,"",J13*14)</f>
        <v/>
      </c>
      <c r="L13" s="360"/>
      <c r="M13" s="361" t="str">
        <f t="shared" ref="M13" si="23">IF(L13*14=0,"",L13*14)</f>
        <v/>
      </c>
      <c r="N13" s="360"/>
      <c r="O13" s="385"/>
      <c r="P13" s="360"/>
      <c r="Q13" s="361" t="str">
        <f t="shared" ref="Q13" si="24">IF(P13*14=0,"",P13*14)</f>
        <v/>
      </c>
      <c r="R13" s="360"/>
      <c r="S13" s="361" t="str">
        <f t="shared" ref="S13" si="25">IF(R13*14=0,"",R13*14)</f>
        <v/>
      </c>
      <c r="T13" s="360"/>
      <c r="U13" s="362"/>
      <c r="V13" s="391"/>
      <c r="W13" s="361" t="str">
        <f t="shared" ref="W13" si="26">IF(V13*14=0,"",V13*14)</f>
        <v/>
      </c>
      <c r="X13" s="360"/>
      <c r="Y13" s="361" t="str">
        <f t="shared" ref="Y13" si="27">IF(X13*14=0,"",X13*14)</f>
        <v/>
      </c>
      <c r="Z13" s="360"/>
      <c r="AA13" s="385"/>
      <c r="AB13" s="360">
        <v>2</v>
      </c>
      <c r="AC13" s="361">
        <f>IF(AB13*14=0,"",AB13*14)</f>
        <v>28</v>
      </c>
      <c r="AD13" s="360">
        <v>1</v>
      </c>
      <c r="AE13" s="361">
        <v>14</v>
      </c>
      <c r="AF13" s="360">
        <v>3</v>
      </c>
      <c r="AG13" s="362" t="s">
        <v>84</v>
      </c>
      <c r="AH13" s="391"/>
      <c r="AI13" s="361" t="str">
        <f t="shared" ref="AI13" si="28">IF(AH13*14=0,"",AH13*14)</f>
        <v/>
      </c>
      <c r="AJ13" s="360"/>
      <c r="AK13" s="361" t="str">
        <f t="shared" ref="AK13" si="29">IF(AJ13*14=0,"",AJ13*14)</f>
        <v/>
      </c>
      <c r="AL13" s="360"/>
      <c r="AM13" s="385"/>
      <c r="AN13" s="391"/>
      <c r="AO13" s="361" t="str">
        <f t="shared" ref="AO13" si="30">IF(AN13*14=0,"",AN13*14)</f>
        <v/>
      </c>
      <c r="AP13" s="392"/>
      <c r="AQ13" s="361" t="str">
        <f t="shared" ref="AQ13" si="31">IF(AP13*14=0,"",AP13*14)</f>
        <v/>
      </c>
      <c r="AR13" s="392"/>
      <c r="AS13" s="393"/>
      <c r="AT13" s="360"/>
      <c r="AU13" s="361" t="str">
        <f t="shared" ref="AU13" si="32">IF(AT13*14=0,"",AT13*14)</f>
        <v/>
      </c>
      <c r="AV13" s="360"/>
      <c r="AW13" s="361" t="str">
        <f t="shared" ref="AW13" si="33">IF(AV13*14=0,"",AV13*14)</f>
        <v/>
      </c>
      <c r="AX13" s="360"/>
      <c r="AY13" s="360"/>
      <c r="AZ13" s="394">
        <f t="shared" ref="AZ13" si="34">IF(D13+J13+P13+V13+AB13+AH13+AN13+AT13=0,"",D13+J13+P13+V13+AB13+AH13+AN13+AT13)</f>
        <v>2</v>
      </c>
      <c r="BA13" s="361">
        <f t="shared" ref="BA13" si="35">IF((D13+J13+P13+V13+AB13+AH13+AN13+AT13)*14=0,"",(D13+J13+P13+V13+AB13+AH13+AN13+AT13)*14)</f>
        <v>28</v>
      </c>
      <c r="BB13" s="395">
        <f t="shared" ref="BB13" si="36">IF(F13+L13+R13+X13+AD13+AJ13+AP13+AV13=0,"",F13+L13+R13+X13+AD13+AJ13+AP13+AV13)</f>
        <v>1</v>
      </c>
      <c r="BC13" s="361">
        <f t="shared" ref="BC13" si="37">IF((L13+F13+R13+X13+AD13+AJ13+AP13+AV13)*14=0,"",(L13+F13+R13+X13+AD13+AJ13+AP13+AV13)*14)</f>
        <v>14</v>
      </c>
      <c r="BD13" s="395">
        <f t="shared" ref="BD13" si="38">IF(N13+H13+T13+Z13+AF13+AL13+AR13+AX13=0,"",N13+H13+T13+Z13+AF13+AL13+AR13+AX13)</f>
        <v>3</v>
      </c>
      <c r="BE13" s="396">
        <f t="shared" ref="BE13" si="39">IF(D13+F13+L13+J13+P13+R13+V13+X13+AB13+AD13+AH13+AJ13+AN13+AP13+AT13+AV13=0,"",D13+F13+L13+J13+P13+R13+V13+X13+AB13+AD13+AH13+AJ13+AN13+AP13+AT13+AV13)</f>
        <v>3</v>
      </c>
      <c r="BF13" s="329" t="s">
        <v>190</v>
      </c>
      <c r="BG13" s="329" t="s">
        <v>205</v>
      </c>
    </row>
    <row r="14" spans="1:59" ht="15.75" customHeight="1">
      <c r="A14" s="53" t="s">
        <v>188</v>
      </c>
      <c r="B14" s="54" t="s">
        <v>34</v>
      </c>
      <c r="C14" s="55" t="s">
        <v>189</v>
      </c>
      <c r="D14" s="113"/>
      <c r="E14" s="6" t="str">
        <f t="shared" ref="E14" si="40">IF(D14*14=0,"",D14*14)</f>
        <v/>
      </c>
      <c r="F14" s="113"/>
      <c r="G14" s="6" t="str">
        <f t="shared" ref="G14" si="41">IF(F14*14=0,"",F14*14)</f>
        <v/>
      </c>
      <c r="H14" s="113"/>
      <c r="I14" s="114"/>
      <c r="J14" s="60"/>
      <c r="K14" s="6" t="str">
        <f t="shared" ref="K14" si="42">IF(J14*14=0,"",J14*14)</f>
        <v/>
      </c>
      <c r="L14" s="59"/>
      <c r="M14" s="6" t="str">
        <f t="shared" ref="M14" si="43">IF(L14*14=0,"",L14*14)</f>
        <v/>
      </c>
      <c r="N14" s="59"/>
      <c r="O14" s="63"/>
      <c r="P14" s="59"/>
      <c r="Q14" s="6" t="str">
        <f t="shared" ref="Q14" si="44">IF(P14*14=0,"",P14*14)</f>
        <v/>
      </c>
      <c r="R14" s="59"/>
      <c r="S14" s="6" t="str">
        <f t="shared" ref="S14" si="45">IF(R14*14=0,"",R14*14)</f>
        <v/>
      </c>
      <c r="T14" s="59"/>
      <c r="U14" s="62"/>
      <c r="V14" s="60"/>
      <c r="W14" s="6" t="str">
        <f t="shared" ref="W14" si="46">IF(V14*14=0,"",V14*14)</f>
        <v/>
      </c>
      <c r="X14" s="59"/>
      <c r="Y14" s="6" t="str">
        <f t="shared" ref="Y14" si="47">IF(X14*14=0,"",X14*14)</f>
        <v/>
      </c>
      <c r="Z14" s="59"/>
      <c r="AA14" s="63"/>
      <c r="AB14" s="59">
        <v>4</v>
      </c>
      <c r="AC14" s="6">
        <v>56</v>
      </c>
      <c r="AD14" s="59">
        <v>2</v>
      </c>
      <c r="AE14" s="6">
        <v>28</v>
      </c>
      <c r="AF14" s="59">
        <v>6</v>
      </c>
      <c r="AG14" s="62" t="s">
        <v>15</v>
      </c>
      <c r="AH14" s="60"/>
      <c r="AI14" s="6" t="str">
        <f t="shared" ref="AI14" si="48">IF(AH14*14=0,"",AH14*14)</f>
        <v/>
      </c>
      <c r="AJ14" s="59"/>
      <c r="AK14" s="6" t="str">
        <f t="shared" ref="AK14" si="49">IF(AJ14*14=0,"",AJ14*14)</f>
        <v/>
      </c>
      <c r="AL14" s="59"/>
      <c r="AM14" s="63"/>
      <c r="AN14" s="60"/>
      <c r="AO14" s="6" t="str">
        <f t="shared" ref="AO14" si="50">IF(AN14*14=0,"",AN14*14)</f>
        <v/>
      </c>
      <c r="AP14" s="61"/>
      <c r="AQ14" s="6" t="str">
        <f t="shared" ref="AQ14" si="51">IF(AP14*14=0,"",AP14*14)</f>
        <v/>
      </c>
      <c r="AR14" s="61"/>
      <c r="AS14" s="64"/>
      <c r="AT14" s="59"/>
      <c r="AU14" s="6" t="str">
        <f t="shared" ref="AU14" si="52">IF(AT14*14=0,"",AT14*14)</f>
        <v/>
      </c>
      <c r="AV14" s="59"/>
      <c r="AW14" s="6" t="str">
        <f t="shared" ref="AW14" si="53">IF(AV14*14=0,"",AV14*14)</f>
        <v/>
      </c>
      <c r="AX14" s="59"/>
      <c r="AY14" s="59"/>
      <c r="AZ14" s="8">
        <f t="shared" ref="AZ14" si="54">IF(D14+J14+P14+V14+AB14+AH14+AN14+AT14=0,"",D14+J14+P14+V14+AB14+AH14+AN14+AT14)</f>
        <v>4</v>
      </c>
      <c r="BA14" s="6">
        <f t="shared" ref="BA14" si="55">IF((D14+J14+P14+V14+AB14+AH14+AN14+AT14)*14=0,"",(D14+J14+P14+V14+AB14+AH14+AN14+AT14)*14)</f>
        <v>56</v>
      </c>
      <c r="BB14" s="9">
        <f t="shared" ref="BB14" si="56">IF(F14+L14+R14+X14+AD14+AJ14+AP14+AV14=0,"",F14+L14+R14+X14+AD14+AJ14+AP14+AV14)</f>
        <v>2</v>
      </c>
      <c r="BC14" s="6">
        <f t="shared" ref="BC14" si="57">IF((L14+F14+R14+X14+AD14+AJ14+AP14+AV14)*14=0,"",(L14+F14+R14+X14+AD14+AJ14+AP14+AV14)*14)</f>
        <v>28</v>
      </c>
      <c r="BD14" s="9">
        <f t="shared" ref="BD14" si="58">IF(N14+H14+T14+Z14+AF14+AL14+AR14+AX14=0,"",N14+H14+T14+Z14+AF14+AL14+AR14+AX14)</f>
        <v>6</v>
      </c>
      <c r="BE14" s="10">
        <f t="shared" ref="BE14" si="59">IF(D14+F14+L14+J14+P14+R14+V14+X14+AB14+AD14+AH14+AJ14+AN14+AP14+AT14+AV14=0,"",D14+F14+L14+J14+P14+R14+V14+X14+AB14+AD14+AH14+AJ14+AN14+AP14+AT14+AV14)</f>
        <v>6</v>
      </c>
      <c r="BF14" s="263" t="s">
        <v>190</v>
      </c>
      <c r="BG14" s="263" t="s">
        <v>191</v>
      </c>
    </row>
    <row r="15" spans="1:59" ht="15.75" customHeight="1">
      <c r="A15" s="53" t="s">
        <v>192</v>
      </c>
      <c r="B15" s="54" t="s">
        <v>34</v>
      </c>
      <c r="C15" s="55" t="s">
        <v>193</v>
      </c>
      <c r="D15" s="113"/>
      <c r="E15" s="6" t="str">
        <f t="shared" si="0"/>
        <v/>
      </c>
      <c r="F15" s="113"/>
      <c r="G15" s="6" t="str">
        <f t="shared" si="1"/>
        <v/>
      </c>
      <c r="H15" s="113"/>
      <c r="I15" s="114"/>
      <c r="J15" s="60"/>
      <c r="K15" s="6" t="str">
        <f t="shared" si="2"/>
        <v/>
      </c>
      <c r="L15" s="59"/>
      <c r="M15" s="6" t="str">
        <f t="shared" si="3"/>
        <v/>
      </c>
      <c r="N15" s="59"/>
      <c r="O15" s="63"/>
      <c r="P15" s="59"/>
      <c r="Q15" s="6" t="str">
        <f t="shared" si="4"/>
        <v/>
      </c>
      <c r="R15" s="59"/>
      <c r="S15" s="6" t="str">
        <f t="shared" si="5"/>
        <v/>
      </c>
      <c r="T15" s="59"/>
      <c r="U15" s="62"/>
      <c r="V15" s="60"/>
      <c r="W15" s="6" t="str">
        <f t="shared" si="6"/>
        <v/>
      </c>
      <c r="X15" s="59"/>
      <c r="Y15" s="6" t="str">
        <f t="shared" si="7"/>
        <v/>
      </c>
      <c r="Z15" s="59"/>
      <c r="AA15" s="63"/>
      <c r="AB15" s="59">
        <v>4</v>
      </c>
      <c r="AC15" s="6">
        <v>56</v>
      </c>
      <c r="AD15" s="59">
        <v>2</v>
      </c>
      <c r="AE15" s="6">
        <v>28</v>
      </c>
      <c r="AF15" s="59">
        <v>6</v>
      </c>
      <c r="AG15" s="62" t="s">
        <v>15</v>
      </c>
      <c r="AH15" s="60"/>
      <c r="AI15" s="6" t="str">
        <f t="shared" si="8"/>
        <v/>
      </c>
      <c r="AJ15" s="59"/>
      <c r="AK15" s="6" t="str">
        <f t="shared" si="9"/>
        <v/>
      </c>
      <c r="AL15" s="59"/>
      <c r="AM15" s="63"/>
      <c r="AN15" s="60"/>
      <c r="AO15" s="6" t="str">
        <f t="shared" si="10"/>
        <v/>
      </c>
      <c r="AP15" s="61"/>
      <c r="AQ15" s="6" t="str">
        <f t="shared" si="11"/>
        <v/>
      </c>
      <c r="AR15" s="61"/>
      <c r="AS15" s="64"/>
      <c r="AT15" s="59"/>
      <c r="AU15" s="6" t="str">
        <f t="shared" si="12"/>
        <v/>
      </c>
      <c r="AV15" s="59"/>
      <c r="AW15" s="6" t="str">
        <f t="shared" si="13"/>
        <v/>
      </c>
      <c r="AX15" s="59"/>
      <c r="AY15" s="59"/>
      <c r="AZ15" s="8">
        <f t="shared" si="14"/>
        <v>4</v>
      </c>
      <c r="BA15" s="6">
        <f t="shared" si="15"/>
        <v>56</v>
      </c>
      <c r="BB15" s="9">
        <f t="shared" si="16"/>
        <v>2</v>
      </c>
      <c r="BC15" s="6">
        <f t="shared" si="17"/>
        <v>28</v>
      </c>
      <c r="BD15" s="9">
        <f t="shared" si="18"/>
        <v>6</v>
      </c>
      <c r="BE15" s="10">
        <f t="shared" si="19"/>
        <v>6</v>
      </c>
      <c r="BF15" s="263" t="s">
        <v>190</v>
      </c>
      <c r="BG15" s="381" t="s">
        <v>224</v>
      </c>
    </row>
    <row r="16" spans="1:59" ht="15.75" customHeight="1">
      <c r="A16" s="53" t="s">
        <v>195</v>
      </c>
      <c r="B16" s="54" t="s">
        <v>34</v>
      </c>
      <c r="C16" s="55" t="s">
        <v>196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/>
      <c r="AC16" s="6"/>
      <c r="AD16" s="59"/>
      <c r="AE16" s="6"/>
      <c r="AF16" s="59"/>
      <c r="AG16" s="62"/>
      <c r="AH16" s="60">
        <v>4</v>
      </c>
      <c r="AI16" s="6">
        <v>56</v>
      </c>
      <c r="AJ16" s="59">
        <v>2</v>
      </c>
      <c r="AK16" s="6">
        <v>28</v>
      </c>
      <c r="AL16" s="59">
        <v>6</v>
      </c>
      <c r="AM16" s="62" t="s">
        <v>15</v>
      </c>
      <c r="AN16" s="60"/>
      <c r="AO16" s="6" t="str">
        <f t="shared" si="10"/>
        <v/>
      </c>
      <c r="AP16" s="61"/>
      <c r="AQ16" s="6" t="str">
        <f t="shared" si="11"/>
        <v/>
      </c>
      <c r="AR16" s="61"/>
      <c r="AS16" s="64"/>
      <c r="AT16" s="59"/>
      <c r="AU16" s="6" t="str">
        <f t="shared" si="12"/>
        <v/>
      </c>
      <c r="AV16" s="59"/>
      <c r="AW16" s="6" t="str">
        <f t="shared" si="13"/>
        <v/>
      </c>
      <c r="AX16" s="59"/>
      <c r="AY16" s="59"/>
      <c r="AZ16" s="8">
        <f t="shared" si="14"/>
        <v>4</v>
      </c>
      <c r="BA16" s="6">
        <f t="shared" si="15"/>
        <v>56</v>
      </c>
      <c r="BB16" s="9">
        <f t="shared" si="16"/>
        <v>2</v>
      </c>
      <c r="BC16" s="6">
        <f t="shared" si="17"/>
        <v>28</v>
      </c>
      <c r="BD16" s="9">
        <f t="shared" si="18"/>
        <v>6</v>
      </c>
      <c r="BE16" s="10">
        <f t="shared" si="19"/>
        <v>6</v>
      </c>
      <c r="BF16" s="263" t="s">
        <v>190</v>
      </c>
      <c r="BG16" s="381" t="s">
        <v>205</v>
      </c>
    </row>
    <row r="17" spans="1:59" ht="15.75" customHeight="1">
      <c r="A17" s="53" t="s">
        <v>197</v>
      </c>
      <c r="B17" s="54" t="s">
        <v>34</v>
      </c>
      <c r="C17" s="55" t="s">
        <v>198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/>
      <c r="AC17" s="6"/>
      <c r="AD17" s="59"/>
      <c r="AE17" s="6"/>
      <c r="AF17" s="59"/>
      <c r="AG17" s="62"/>
      <c r="AH17" s="60">
        <v>0</v>
      </c>
      <c r="AI17" s="6">
        <v>0</v>
      </c>
      <c r="AJ17" s="59">
        <v>5</v>
      </c>
      <c r="AK17" s="6">
        <v>70</v>
      </c>
      <c r="AL17" s="59">
        <v>5</v>
      </c>
      <c r="AM17" s="62" t="s">
        <v>75</v>
      </c>
      <c r="AN17" s="60"/>
      <c r="AO17" s="6" t="str">
        <f t="shared" si="10"/>
        <v/>
      </c>
      <c r="AP17" s="61"/>
      <c r="AQ17" s="6" t="str">
        <f t="shared" si="11"/>
        <v/>
      </c>
      <c r="AR17" s="61"/>
      <c r="AS17" s="64"/>
      <c r="AT17" s="59"/>
      <c r="AU17" s="6" t="str">
        <f t="shared" si="12"/>
        <v/>
      </c>
      <c r="AV17" s="59"/>
      <c r="AW17" s="6" t="str">
        <f t="shared" si="13"/>
        <v/>
      </c>
      <c r="AX17" s="59"/>
      <c r="AY17" s="59"/>
      <c r="AZ17" s="8" t="str">
        <f t="shared" si="14"/>
        <v/>
      </c>
      <c r="BA17" s="6" t="str">
        <f t="shared" si="15"/>
        <v/>
      </c>
      <c r="BB17" s="9">
        <f t="shared" si="16"/>
        <v>5</v>
      </c>
      <c r="BC17" s="6">
        <f t="shared" si="17"/>
        <v>70</v>
      </c>
      <c r="BD17" s="9">
        <f t="shared" si="18"/>
        <v>5</v>
      </c>
      <c r="BE17" s="10">
        <f t="shared" si="19"/>
        <v>5</v>
      </c>
      <c r="BF17" s="263" t="s">
        <v>190</v>
      </c>
      <c r="BG17" s="381" t="s">
        <v>194</v>
      </c>
    </row>
    <row r="18" spans="1:59" ht="15.75" customHeight="1">
      <c r="A18" s="53" t="s">
        <v>199</v>
      </c>
      <c r="B18" s="54" t="s">
        <v>34</v>
      </c>
      <c r="C18" s="55" t="s">
        <v>200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ref="AC18:AC42" si="60">IF(AB18*14=0,"",AB18*14)</f>
        <v/>
      </c>
      <c r="AD18" s="59"/>
      <c r="AE18" s="6" t="str">
        <f t="shared" ref="AE18:AE42" si="61">IF(AD18*14=0,"",AD18*14)</f>
        <v/>
      </c>
      <c r="AF18" s="59"/>
      <c r="AG18" s="62"/>
      <c r="AH18" s="60">
        <v>2</v>
      </c>
      <c r="AI18" s="6">
        <v>28</v>
      </c>
      <c r="AJ18" s="59">
        <v>1</v>
      </c>
      <c r="AK18" s="6">
        <v>14</v>
      </c>
      <c r="AL18" s="59">
        <v>3</v>
      </c>
      <c r="AM18" s="63" t="s">
        <v>122</v>
      </c>
      <c r="AN18" s="60"/>
      <c r="AO18" s="6" t="str">
        <f t="shared" si="10"/>
        <v/>
      </c>
      <c r="AP18" s="61"/>
      <c r="AQ18" s="6" t="str">
        <f t="shared" si="11"/>
        <v/>
      </c>
      <c r="AR18" s="61"/>
      <c r="AS18" s="64"/>
      <c r="AT18" s="59"/>
      <c r="AU18" s="6" t="str">
        <f t="shared" si="12"/>
        <v/>
      </c>
      <c r="AV18" s="59"/>
      <c r="AW18" s="6" t="str">
        <f t="shared" si="13"/>
        <v/>
      </c>
      <c r="AX18" s="59"/>
      <c r="AY18" s="59"/>
      <c r="AZ18" s="8">
        <f t="shared" si="14"/>
        <v>2</v>
      </c>
      <c r="BA18" s="6">
        <f t="shared" si="15"/>
        <v>28</v>
      </c>
      <c r="BB18" s="9">
        <f t="shared" si="16"/>
        <v>1</v>
      </c>
      <c r="BC18" s="6">
        <f t="shared" si="17"/>
        <v>14</v>
      </c>
      <c r="BD18" s="9">
        <f t="shared" si="18"/>
        <v>3</v>
      </c>
      <c r="BE18" s="10">
        <f t="shared" si="19"/>
        <v>3</v>
      </c>
      <c r="BF18" s="263" t="s">
        <v>190</v>
      </c>
      <c r="BG18" s="263" t="s">
        <v>191</v>
      </c>
    </row>
    <row r="19" spans="1:59" ht="15.75" customHeight="1">
      <c r="A19" s="53" t="s">
        <v>201</v>
      </c>
      <c r="B19" s="54" t="s">
        <v>34</v>
      </c>
      <c r="C19" s="55" t="s">
        <v>202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60"/>
        <v/>
      </c>
      <c r="AD19" s="59"/>
      <c r="AE19" s="6" t="str">
        <f t="shared" si="61"/>
        <v/>
      </c>
      <c r="AF19" s="59"/>
      <c r="AG19" s="62"/>
      <c r="AH19" s="60">
        <v>1</v>
      </c>
      <c r="AI19" s="6">
        <v>14</v>
      </c>
      <c r="AJ19" s="59">
        <v>1</v>
      </c>
      <c r="AK19" s="6">
        <v>14</v>
      </c>
      <c r="AL19" s="59">
        <v>2</v>
      </c>
      <c r="AM19" s="63" t="s">
        <v>84</v>
      </c>
      <c r="AN19" s="60"/>
      <c r="AO19" s="6" t="str">
        <f t="shared" si="10"/>
        <v/>
      </c>
      <c r="AP19" s="61"/>
      <c r="AQ19" s="6" t="str">
        <f t="shared" si="11"/>
        <v/>
      </c>
      <c r="AR19" s="61"/>
      <c r="AS19" s="64"/>
      <c r="AT19" s="59"/>
      <c r="AU19" s="6" t="str">
        <f t="shared" si="12"/>
        <v/>
      </c>
      <c r="AV19" s="59"/>
      <c r="AW19" s="6" t="str">
        <f t="shared" si="13"/>
        <v/>
      </c>
      <c r="AX19" s="59"/>
      <c r="AY19" s="59"/>
      <c r="AZ19" s="8">
        <f t="shared" si="14"/>
        <v>1</v>
      </c>
      <c r="BA19" s="6">
        <f t="shared" si="15"/>
        <v>14</v>
      </c>
      <c r="BB19" s="9">
        <f t="shared" si="16"/>
        <v>1</v>
      </c>
      <c r="BC19" s="6">
        <f t="shared" si="17"/>
        <v>14</v>
      </c>
      <c r="BD19" s="9">
        <f t="shared" si="18"/>
        <v>2</v>
      </c>
      <c r="BE19" s="10">
        <f t="shared" si="19"/>
        <v>2</v>
      </c>
      <c r="BF19" s="263" t="s">
        <v>190</v>
      </c>
      <c r="BG19" s="381" t="s">
        <v>224</v>
      </c>
    </row>
    <row r="20" spans="1:59" s="196" customFormat="1" ht="15.75" customHeight="1">
      <c r="A20" s="53" t="s">
        <v>203</v>
      </c>
      <c r="B20" s="54" t="s">
        <v>34</v>
      </c>
      <c r="C20" s="331" t="s">
        <v>204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60"/>
        <v/>
      </c>
      <c r="AD20" s="59"/>
      <c r="AE20" s="6" t="str">
        <f t="shared" si="61"/>
        <v/>
      </c>
      <c r="AF20" s="59"/>
      <c r="AG20" s="62"/>
      <c r="AH20" s="60"/>
      <c r="AI20" s="6" t="str">
        <f t="shared" si="8"/>
        <v/>
      </c>
      <c r="AJ20" s="59"/>
      <c r="AK20" s="6" t="str">
        <f t="shared" si="9"/>
        <v/>
      </c>
      <c r="AL20" s="59"/>
      <c r="AM20" s="63"/>
      <c r="AN20" s="60">
        <v>3</v>
      </c>
      <c r="AO20" s="6">
        <v>42</v>
      </c>
      <c r="AP20" s="61">
        <v>1</v>
      </c>
      <c r="AQ20" s="6">
        <v>14</v>
      </c>
      <c r="AR20" s="61">
        <v>4</v>
      </c>
      <c r="AS20" s="64" t="s">
        <v>128</v>
      </c>
      <c r="AT20" s="59"/>
      <c r="AU20" s="6" t="str">
        <f t="shared" si="12"/>
        <v/>
      </c>
      <c r="AV20" s="59"/>
      <c r="AW20" s="6" t="str">
        <f t="shared" si="13"/>
        <v/>
      </c>
      <c r="AX20" s="59"/>
      <c r="AY20" s="59"/>
      <c r="AZ20" s="8">
        <f t="shared" si="14"/>
        <v>3</v>
      </c>
      <c r="BA20" s="6">
        <f t="shared" si="15"/>
        <v>42</v>
      </c>
      <c r="BB20" s="9">
        <f t="shared" si="16"/>
        <v>1</v>
      </c>
      <c r="BC20" s="6">
        <f t="shared" si="17"/>
        <v>14</v>
      </c>
      <c r="BD20" s="9">
        <f t="shared" si="18"/>
        <v>4</v>
      </c>
      <c r="BE20" s="10">
        <f t="shared" si="19"/>
        <v>4</v>
      </c>
      <c r="BF20" s="263" t="s">
        <v>190</v>
      </c>
      <c r="BG20" s="263" t="s">
        <v>205</v>
      </c>
    </row>
    <row r="21" spans="1:59" ht="15.75" customHeight="1">
      <c r="A21" s="53" t="s">
        <v>206</v>
      </c>
      <c r="B21" s="54" t="s">
        <v>34</v>
      </c>
      <c r="C21" s="55" t="s">
        <v>207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60"/>
        <v/>
      </c>
      <c r="AD21" s="59"/>
      <c r="AE21" s="6" t="str">
        <f t="shared" si="61"/>
        <v/>
      </c>
      <c r="AF21" s="59"/>
      <c r="AG21" s="62"/>
      <c r="AH21" s="60"/>
      <c r="AI21" s="6" t="str">
        <f t="shared" si="8"/>
        <v/>
      </c>
      <c r="AJ21" s="59"/>
      <c r="AK21" s="6" t="str">
        <f t="shared" si="9"/>
        <v/>
      </c>
      <c r="AL21" s="59"/>
      <c r="AM21" s="63"/>
      <c r="AN21" s="60">
        <v>1</v>
      </c>
      <c r="AO21" s="6">
        <v>14</v>
      </c>
      <c r="AP21" s="61">
        <v>1</v>
      </c>
      <c r="AQ21" s="6">
        <v>14</v>
      </c>
      <c r="AR21" s="61">
        <v>2</v>
      </c>
      <c r="AS21" s="64" t="s">
        <v>128</v>
      </c>
      <c r="AT21" s="59"/>
      <c r="AU21" s="6" t="str">
        <f t="shared" si="12"/>
        <v/>
      </c>
      <c r="AV21" s="59"/>
      <c r="AW21" s="6" t="str">
        <f t="shared" si="13"/>
        <v/>
      </c>
      <c r="AX21" s="59"/>
      <c r="AY21" s="59"/>
      <c r="AZ21" s="8">
        <f t="shared" si="14"/>
        <v>1</v>
      </c>
      <c r="BA21" s="6">
        <f t="shared" si="15"/>
        <v>14</v>
      </c>
      <c r="BB21" s="9">
        <f t="shared" si="16"/>
        <v>1</v>
      </c>
      <c r="BC21" s="6">
        <f t="shared" si="17"/>
        <v>14</v>
      </c>
      <c r="BD21" s="9">
        <f t="shared" si="18"/>
        <v>2</v>
      </c>
      <c r="BE21" s="10">
        <f t="shared" si="19"/>
        <v>2</v>
      </c>
      <c r="BF21" s="263" t="s">
        <v>190</v>
      </c>
      <c r="BG21" s="263" t="s">
        <v>205</v>
      </c>
    </row>
    <row r="22" spans="1:59" ht="15.75" customHeight="1">
      <c r="A22" s="53" t="s">
        <v>208</v>
      </c>
      <c r="B22" s="54" t="s">
        <v>34</v>
      </c>
      <c r="C22" s="55" t="s">
        <v>209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60"/>
        <v/>
      </c>
      <c r="AD22" s="59"/>
      <c r="AE22" s="6" t="str">
        <f t="shared" si="61"/>
        <v/>
      </c>
      <c r="AF22" s="59"/>
      <c r="AG22" s="62"/>
      <c r="AH22" s="60"/>
      <c r="AI22" s="6" t="str">
        <f t="shared" si="8"/>
        <v/>
      </c>
      <c r="AJ22" s="59"/>
      <c r="AK22" s="6" t="str">
        <f t="shared" si="9"/>
        <v/>
      </c>
      <c r="AL22" s="59"/>
      <c r="AM22" s="63"/>
      <c r="AN22" s="60">
        <v>2</v>
      </c>
      <c r="AO22" s="6">
        <v>28</v>
      </c>
      <c r="AP22" s="61">
        <v>1</v>
      </c>
      <c r="AQ22" s="6">
        <v>14</v>
      </c>
      <c r="AR22" s="61">
        <v>3</v>
      </c>
      <c r="AS22" s="64" t="s">
        <v>122</v>
      </c>
      <c r="AT22" s="59"/>
      <c r="AU22" s="6" t="str">
        <f t="shared" si="12"/>
        <v/>
      </c>
      <c r="AV22" s="59"/>
      <c r="AW22" s="6" t="str">
        <f t="shared" si="13"/>
        <v/>
      </c>
      <c r="AX22" s="59"/>
      <c r="AY22" s="59"/>
      <c r="AZ22" s="8">
        <f t="shared" si="14"/>
        <v>2</v>
      </c>
      <c r="BA22" s="6">
        <f t="shared" si="15"/>
        <v>28</v>
      </c>
      <c r="BB22" s="9">
        <f t="shared" si="16"/>
        <v>1</v>
      </c>
      <c r="BC22" s="6">
        <f t="shared" si="17"/>
        <v>14</v>
      </c>
      <c r="BD22" s="9">
        <f t="shared" si="18"/>
        <v>3</v>
      </c>
      <c r="BE22" s="10">
        <f t="shared" si="19"/>
        <v>3</v>
      </c>
      <c r="BF22" s="263" t="s">
        <v>190</v>
      </c>
      <c r="BG22" s="329" t="s">
        <v>224</v>
      </c>
    </row>
    <row r="23" spans="1:59" ht="15.75" customHeight="1">
      <c r="A23" s="53" t="s">
        <v>210</v>
      </c>
      <c r="B23" s="54" t="s">
        <v>34</v>
      </c>
      <c r="C23" s="55" t="s">
        <v>211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60"/>
        <v/>
      </c>
      <c r="AD23" s="59"/>
      <c r="AE23" s="6" t="str">
        <f t="shared" si="61"/>
        <v/>
      </c>
      <c r="AF23" s="59"/>
      <c r="AG23" s="62"/>
      <c r="AH23" s="60"/>
      <c r="AI23" s="6" t="str">
        <f t="shared" si="8"/>
        <v/>
      </c>
      <c r="AJ23" s="59"/>
      <c r="AK23" s="6" t="str">
        <f t="shared" si="9"/>
        <v/>
      </c>
      <c r="AL23" s="59"/>
      <c r="AM23" s="63"/>
      <c r="AN23" s="60">
        <v>2</v>
      </c>
      <c r="AO23" s="6">
        <v>28</v>
      </c>
      <c r="AP23" s="61">
        <v>1</v>
      </c>
      <c r="AQ23" s="6">
        <v>14</v>
      </c>
      <c r="AR23" s="61">
        <v>3</v>
      </c>
      <c r="AS23" s="64" t="s">
        <v>104</v>
      </c>
      <c r="AT23" s="59"/>
      <c r="AU23" s="6" t="str">
        <f t="shared" si="12"/>
        <v/>
      </c>
      <c r="AV23" s="59"/>
      <c r="AW23" s="6" t="str">
        <f t="shared" si="13"/>
        <v/>
      </c>
      <c r="AX23" s="59"/>
      <c r="AY23" s="59"/>
      <c r="AZ23" s="8">
        <f t="shared" si="14"/>
        <v>2</v>
      </c>
      <c r="BA23" s="6">
        <f t="shared" si="15"/>
        <v>28</v>
      </c>
      <c r="BB23" s="9">
        <f t="shared" si="16"/>
        <v>1</v>
      </c>
      <c r="BC23" s="6">
        <f t="shared" si="17"/>
        <v>14</v>
      </c>
      <c r="BD23" s="9">
        <f t="shared" si="18"/>
        <v>3</v>
      </c>
      <c r="BE23" s="10">
        <f t="shared" si="19"/>
        <v>3</v>
      </c>
      <c r="BF23" s="263" t="s">
        <v>190</v>
      </c>
      <c r="BG23" s="381" t="s">
        <v>194</v>
      </c>
    </row>
    <row r="24" spans="1:59">
      <c r="A24" s="53" t="s">
        <v>212</v>
      </c>
      <c r="B24" s="54" t="s">
        <v>34</v>
      </c>
      <c r="C24" s="55" t="s">
        <v>213</v>
      </c>
      <c r="D24" s="113"/>
      <c r="E24" s="6" t="str">
        <f t="shared" si="0"/>
        <v/>
      </c>
      <c r="F24" s="113"/>
      <c r="G24" s="6" t="str">
        <f t="shared" si="1"/>
        <v/>
      </c>
      <c r="H24" s="113"/>
      <c r="I24" s="114"/>
      <c r="J24" s="60"/>
      <c r="K24" s="6" t="str">
        <f t="shared" si="2"/>
        <v/>
      </c>
      <c r="L24" s="59"/>
      <c r="M24" s="6" t="str">
        <f t="shared" si="3"/>
        <v/>
      </c>
      <c r="N24" s="59"/>
      <c r="O24" s="63"/>
      <c r="P24" s="59"/>
      <c r="Q24" s="6" t="str">
        <f t="shared" si="4"/>
        <v/>
      </c>
      <c r="R24" s="59"/>
      <c r="S24" s="6" t="str">
        <f t="shared" si="5"/>
        <v/>
      </c>
      <c r="T24" s="59"/>
      <c r="U24" s="62"/>
      <c r="V24" s="60"/>
      <c r="W24" s="6" t="str">
        <f t="shared" si="6"/>
        <v/>
      </c>
      <c r="X24" s="59"/>
      <c r="Y24" s="6" t="str">
        <f t="shared" si="7"/>
        <v/>
      </c>
      <c r="Z24" s="59"/>
      <c r="AA24" s="63"/>
      <c r="AB24" s="59"/>
      <c r="AC24" s="6" t="str">
        <f t="shared" si="60"/>
        <v/>
      </c>
      <c r="AD24" s="59"/>
      <c r="AE24" s="6" t="str">
        <f t="shared" si="61"/>
        <v/>
      </c>
      <c r="AF24" s="59"/>
      <c r="AG24" s="62"/>
      <c r="AH24" s="60"/>
      <c r="AI24" s="6" t="str">
        <f t="shared" si="8"/>
        <v/>
      </c>
      <c r="AJ24" s="59"/>
      <c r="AK24" s="6" t="str">
        <f t="shared" si="9"/>
        <v/>
      </c>
      <c r="AL24" s="59"/>
      <c r="AM24" s="63"/>
      <c r="AN24" s="60">
        <v>2</v>
      </c>
      <c r="AO24" s="6">
        <v>28</v>
      </c>
      <c r="AP24" s="61">
        <v>1</v>
      </c>
      <c r="AQ24" s="6">
        <v>14</v>
      </c>
      <c r="AR24" s="61">
        <v>3</v>
      </c>
      <c r="AS24" s="64" t="s">
        <v>122</v>
      </c>
      <c r="AT24" s="59"/>
      <c r="AU24" s="6" t="str">
        <f t="shared" si="12"/>
        <v/>
      </c>
      <c r="AV24" s="59"/>
      <c r="AW24" s="6" t="str">
        <f t="shared" si="13"/>
        <v/>
      </c>
      <c r="AX24" s="59"/>
      <c r="AY24" s="59"/>
      <c r="AZ24" s="191">
        <f t="shared" si="14"/>
        <v>2</v>
      </c>
      <c r="BA24" s="6">
        <f t="shared" si="15"/>
        <v>28</v>
      </c>
      <c r="BB24" s="192">
        <f t="shared" si="16"/>
        <v>1</v>
      </c>
      <c r="BC24" s="6">
        <f t="shared" si="17"/>
        <v>14</v>
      </c>
      <c r="BD24" s="192">
        <f t="shared" si="18"/>
        <v>3</v>
      </c>
      <c r="BE24" s="10">
        <f t="shared" si="19"/>
        <v>3</v>
      </c>
      <c r="BF24" s="263" t="s">
        <v>190</v>
      </c>
      <c r="BG24" s="263" t="s">
        <v>191</v>
      </c>
    </row>
    <row r="25" spans="1:59" ht="15.75" customHeight="1">
      <c r="A25" s="53" t="s">
        <v>214</v>
      </c>
      <c r="B25" s="54" t="s">
        <v>34</v>
      </c>
      <c r="C25" s="55" t="s">
        <v>215</v>
      </c>
      <c r="D25" s="113"/>
      <c r="E25" s="6" t="str">
        <f t="shared" si="0"/>
        <v/>
      </c>
      <c r="F25" s="113"/>
      <c r="G25" s="6" t="str">
        <f t="shared" si="1"/>
        <v/>
      </c>
      <c r="H25" s="113"/>
      <c r="I25" s="114"/>
      <c r="J25" s="60"/>
      <c r="K25" s="6" t="str">
        <f t="shared" si="2"/>
        <v/>
      </c>
      <c r="L25" s="59"/>
      <c r="M25" s="6" t="str">
        <f t="shared" si="3"/>
        <v/>
      </c>
      <c r="N25" s="59"/>
      <c r="O25" s="63"/>
      <c r="P25" s="59"/>
      <c r="Q25" s="6" t="str">
        <f t="shared" si="4"/>
        <v/>
      </c>
      <c r="R25" s="59"/>
      <c r="S25" s="6" t="str">
        <f t="shared" si="5"/>
        <v/>
      </c>
      <c r="T25" s="59"/>
      <c r="U25" s="62"/>
      <c r="V25" s="60"/>
      <c r="W25" s="6" t="str">
        <f t="shared" si="6"/>
        <v/>
      </c>
      <c r="X25" s="59"/>
      <c r="Y25" s="6" t="str">
        <f t="shared" si="7"/>
        <v/>
      </c>
      <c r="Z25" s="59"/>
      <c r="AA25" s="63"/>
      <c r="AB25" s="59"/>
      <c r="AC25" s="6" t="str">
        <f t="shared" si="60"/>
        <v/>
      </c>
      <c r="AD25" s="59"/>
      <c r="AE25" s="6" t="str">
        <f t="shared" si="61"/>
        <v/>
      </c>
      <c r="AF25" s="59"/>
      <c r="AG25" s="62"/>
      <c r="AH25" s="60"/>
      <c r="AI25" s="6" t="str">
        <f t="shared" si="8"/>
        <v/>
      </c>
      <c r="AJ25" s="59"/>
      <c r="AK25" s="6" t="str">
        <f t="shared" si="9"/>
        <v/>
      </c>
      <c r="AL25" s="59"/>
      <c r="AM25" s="63"/>
      <c r="AN25" s="60"/>
      <c r="AO25" s="6" t="str">
        <f>IF(AN25*14=0,"",AN25*14)</f>
        <v/>
      </c>
      <c r="AP25" s="61"/>
      <c r="AQ25" s="6" t="str">
        <f>IF(AP25*14=0,"",AP25*14)</f>
        <v/>
      </c>
      <c r="AR25" s="61"/>
      <c r="AS25" s="64"/>
      <c r="AT25" s="59">
        <v>2</v>
      </c>
      <c r="AU25" s="6">
        <v>28</v>
      </c>
      <c r="AV25" s="59">
        <v>1</v>
      </c>
      <c r="AW25" s="6">
        <v>14</v>
      </c>
      <c r="AX25" s="59">
        <v>4</v>
      </c>
      <c r="AY25" s="59" t="s">
        <v>122</v>
      </c>
      <c r="AZ25" s="8">
        <f t="shared" si="14"/>
        <v>2</v>
      </c>
      <c r="BA25" s="6">
        <f t="shared" si="15"/>
        <v>28</v>
      </c>
      <c r="BB25" s="9">
        <f t="shared" si="16"/>
        <v>1</v>
      </c>
      <c r="BC25" s="6">
        <f t="shared" si="17"/>
        <v>14</v>
      </c>
      <c r="BD25" s="9">
        <f t="shared" si="18"/>
        <v>4</v>
      </c>
      <c r="BE25" s="10">
        <f t="shared" si="19"/>
        <v>3</v>
      </c>
      <c r="BF25" s="263" t="s">
        <v>190</v>
      </c>
      <c r="BG25" s="263" t="s">
        <v>205</v>
      </c>
    </row>
    <row r="26" spans="1:59" ht="15.75" customHeight="1">
      <c r="A26" s="53" t="s">
        <v>216</v>
      </c>
      <c r="B26" s="54" t="s">
        <v>34</v>
      </c>
      <c r="C26" s="55" t="s">
        <v>217</v>
      </c>
      <c r="D26" s="113"/>
      <c r="E26" s="6" t="str">
        <f t="shared" si="0"/>
        <v/>
      </c>
      <c r="F26" s="113"/>
      <c r="G26" s="6" t="str">
        <f t="shared" si="1"/>
        <v/>
      </c>
      <c r="H26" s="113"/>
      <c r="I26" s="114"/>
      <c r="J26" s="60"/>
      <c r="K26" s="6" t="str">
        <f t="shared" si="2"/>
        <v/>
      </c>
      <c r="L26" s="59"/>
      <c r="M26" s="6" t="str">
        <f t="shared" si="3"/>
        <v/>
      </c>
      <c r="N26" s="59"/>
      <c r="O26" s="63"/>
      <c r="P26" s="59"/>
      <c r="Q26" s="6" t="str">
        <f t="shared" si="4"/>
        <v/>
      </c>
      <c r="R26" s="59"/>
      <c r="S26" s="6" t="str">
        <f t="shared" si="5"/>
        <v/>
      </c>
      <c r="T26" s="59"/>
      <c r="U26" s="62"/>
      <c r="V26" s="60"/>
      <c r="W26" s="6" t="str">
        <f t="shared" si="6"/>
        <v/>
      </c>
      <c r="X26" s="59"/>
      <c r="Y26" s="6" t="str">
        <f t="shared" si="7"/>
        <v/>
      </c>
      <c r="Z26" s="59"/>
      <c r="AA26" s="63"/>
      <c r="AB26" s="59"/>
      <c r="AC26" s="6" t="str">
        <f t="shared" si="60"/>
        <v/>
      </c>
      <c r="AD26" s="59"/>
      <c r="AE26" s="6" t="str">
        <f t="shared" si="61"/>
        <v/>
      </c>
      <c r="AF26" s="59"/>
      <c r="AG26" s="62"/>
      <c r="AH26" s="60"/>
      <c r="AI26" s="6" t="str">
        <f t="shared" si="8"/>
        <v/>
      </c>
      <c r="AJ26" s="59"/>
      <c r="AK26" s="6" t="str">
        <f t="shared" si="9"/>
        <v/>
      </c>
      <c r="AL26" s="59"/>
      <c r="AM26" s="63"/>
      <c r="AN26" s="60"/>
      <c r="AO26" s="6" t="str">
        <f>IF(AN26*14=0,"",AN26*14)</f>
        <v/>
      </c>
      <c r="AP26" s="61"/>
      <c r="AQ26" s="6" t="str">
        <f>IF(AP26*14=0,"",AP26*14)</f>
        <v/>
      </c>
      <c r="AR26" s="61"/>
      <c r="AS26" s="64"/>
      <c r="AT26" s="59">
        <v>3</v>
      </c>
      <c r="AU26" s="6">
        <v>42</v>
      </c>
      <c r="AV26" s="59">
        <v>2</v>
      </c>
      <c r="AW26" s="6">
        <v>28</v>
      </c>
      <c r="AX26" s="59">
        <v>6</v>
      </c>
      <c r="AY26" s="59" t="s">
        <v>128</v>
      </c>
      <c r="AZ26" s="8">
        <f t="shared" si="14"/>
        <v>3</v>
      </c>
      <c r="BA26" s="6">
        <f t="shared" si="15"/>
        <v>42</v>
      </c>
      <c r="BB26" s="9">
        <f t="shared" si="16"/>
        <v>2</v>
      </c>
      <c r="BC26" s="6">
        <f t="shared" si="17"/>
        <v>28</v>
      </c>
      <c r="BD26" s="9">
        <f t="shared" si="18"/>
        <v>6</v>
      </c>
      <c r="BE26" s="10">
        <f t="shared" si="19"/>
        <v>5</v>
      </c>
      <c r="BF26" s="263" t="s">
        <v>190</v>
      </c>
      <c r="BG26" s="381" t="s">
        <v>194</v>
      </c>
    </row>
    <row r="27" spans="1:59" ht="15.75" customHeight="1">
      <c r="A27" s="53" t="s">
        <v>218</v>
      </c>
      <c r="B27" s="54" t="s">
        <v>34</v>
      </c>
      <c r="C27" s="55" t="s">
        <v>219</v>
      </c>
      <c r="D27" s="113"/>
      <c r="E27" s="6" t="str">
        <f t="shared" si="0"/>
        <v/>
      </c>
      <c r="F27" s="113"/>
      <c r="G27" s="6" t="str">
        <f t="shared" si="1"/>
        <v/>
      </c>
      <c r="H27" s="113"/>
      <c r="I27" s="114"/>
      <c r="J27" s="60"/>
      <c r="K27" s="6" t="str">
        <f t="shared" si="2"/>
        <v/>
      </c>
      <c r="L27" s="59"/>
      <c r="M27" s="6" t="str">
        <f t="shared" si="3"/>
        <v/>
      </c>
      <c r="N27" s="59"/>
      <c r="O27" s="63"/>
      <c r="P27" s="59"/>
      <c r="Q27" s="6" t="str">
        <f t="shared" si="4"/>
        <v/>
      </c>
      <c r="R27" s="59"/>
      <c r="S27" s="6" t="str">
        <f t="shared" si="5"/>
        <v/>
      </c>
      <c r="T27" s="59"/>
      <c r="U27" s="62"/>
      <c r="V27" s="60"/>
      <c r="W27" s="6" t="str">
        <f t="shared" si="6"/>
        <v/>
      </c>
      <c r="X27" s="59"/>
      <c r="Y27" s="6" t="str">
        <f t="shared" si="7"/>
        <v/>
      </c>
      <c r="Z27" s="59"/>
      <c r="AA27" s="63"/>
      <c r="AB27" s="59"/>
      <c r="AC27" s="6" t="str">
        <f t="shared" si="60"/>
        <v/>
      </c>
      <c r="AD27" s="59"/>
      <c r="AE27" s="6" t="str">
        <f t="shared" si="61"/>
        <v/>
      </c>
      <c r="AF27" s="59"/>
      <c r="AG27" s="62"/>
      <c r="AH27" s="60"/>
      <c r="AI27" s="6" t="str">
        <f t="shared" si="8"/>
        <v/>
      </c>
      <c r="AJ27" s="59"/>
      <c r="AK27" s="6" t="str">
        <f t="shared" si="9"/>
        <v/>
      </c>
      <c r="AL27" s="59"/>
      <c r="AM27" s="63"/>
      <c r="AN27" s="60"/>
      <c r="AO27" s="6" t="str">
        <f>IF(AN27*14=0,"",AN27*14)</f>
        <v/>
      </c>
      <c r="AP27" s="61"/>
      <c r="AQ27" s="6" t="str">
        <f>IF(AP27*14=0,"",AP27*14)</f>
        <v/>
      </c>
      <c r="AR27" s="61"/>
      <c r="AS27" s="64"/>
      <c r="AT27" s="59">
        <v>2</v>
      </c>
      <c r="AU27" s="6">
        <v>28</v>
      </c>
      <c r="AV27" s="59">
        <v>1</v>
      </c>
      <c r="AW27" s="6">
        <v>14</v>
      </c>
      <c r="AX27" s="59">
        <v>4</v>
      </c>
      <c r="AY27" s="59" t="s">
        <v>128</v>
      </c>
      <c r="AZ27" s="8">
        <f t="shared" si="14"/>
        <v>2</v>
      </c>
      <c r="BA27" s="6">
        <f t="shared" si="15"/>
        <v>28</v>
      </c>
      <c r="BB27" s="9">
        <f t="shared" si="16"/>
        <v>1</v>
      </c>
      <c r="BC27" s="6">
        <f t="shared" si="17"/>
        <v>14</v>
      </c>
      <c r="BD27" s="9">
        <f t="shared" si="18"/>
        <v>4</v>
      </c>
      <c r="BE27" s="10">
        <f t="shared" si="19"/>
        <v>3</v>
      </c>
      <c r="BF27" s="263" t="s">
        <v>190</v>
      </c>
      <c r="BG27" s="381" t="s">
        <v>224</v>
      </c>
    </row>
    <row r="28" spans="1:59" ht="15.75" customHeight="1">
      <c r="A28" s="53" t="s">
        <v>220</v>
      </c>
      <c r="B28" s="54" t="s">
        <v>34</v>
      </c>
      <c r="C28" s="331" t="s">
        <v>134</v>
      </c>
      <c r="D28" s="113"/>
      <c r="E28" s="6" t="str">
        <f>IF(D28*14=0,"",D28*14)</f>
        <v/>
      </c>
      <c r="F28" s="113"/>
      <c r="G28" s="6" t="str">
        <f>IF(F28*14=0,"",F28*14)</f>
        <v/>
      </c>
      <c r="H28" s="113"/>
      <c r="I28" s="114"/>
      <c r="J28" s="60"/>
      <c r="K28" s="6" t="str">
        <f>IF(J28*14=0,"",J28*14)</f>
        <v/>
      </c>
      <c r="L28" s="59"/>
      <c r="M28" s="6" t="str">
        <f>IF(L28*14=0,"",L28*14)</f>
        <v/>
      </c>
      <c r="N28" s="59"/>
      <c r="O28" s="63"/>
      <c r="P28" s="59"/>
      <c r="Q28" s="6" t="str">
        <f>IF(P28*14=0,"",P28*14)</f>
        <v/>
      </c>
      <c r="R28" s="59"/>
      <c r="S28" s="6" t="str">
        <f>IF(R28*14=0,"",R28*14)</f>
        <v/>
      </c>
      <c r="T28" s="59"/>
      <c r="U28" s="62"/>
      <c r="V28" s="60"/>
      <c r="W28" s="6" t="str">
        <f>IF(V28*14=0,"",V28*14)</f>
        <v/>
      </c>
      <c r="X28" s="59"/>
      <c r="Y28" s="6" t="str">
        <f>IF(X28*14=0,"",X28*14)</f>
        <v/>
      </c>
      <c r="Z28" s="59"/>
      <c r="AA28" s="63"/>
      <c r="AB28" s="59"/>
      <c r="AC28" s="6" t="str">
        <f>IF(AB28*14=0,"",AB28*14)</f>
        <v/>
      </c>
      <c r="AD28" s="59"/>
      <c r="AE28" s="6" t="str">
        <f>IF(AD28*14=0,"",AD28*14)</f>
        <v/>
      </c>
      <c r="AF28" s="59"/>
      <c r="AG28" s="62"/>
      <c r="AH28" s="60"/>
      <c r="AI28" s="6"/>
      <c r="AJ28" s="59">
        <v>6</v>
      </c>
      <c r="AK28" s="6">
        <v>90</v>
      </c>
      <c r="AL28" s="113">
        <v>6</v>
      </c>
      <c r="AM28" s="63" t="s">
        <v>75</v>
      </c>
      <c r="AN28" s="60"/>
      <c r="AO28" s="6" t="str">
        <f>IF(AN28*14=0,"",AN28*14)</f>
        <v/>
      </c>
      <c r="AP28" s="61"/>
      <c r="AQ28" s="6" t="str">
        <f>IF(AP28*14=0,"",AP28*14)</f>
        <v/>
      </c>
      <c r="AR28" s="61"/>
      <c r="AS28" s="64"/>
      <c r="AT28" s="59"/>
      <c r="AU28" s="6" t="str">
        <f>IF(AT28*14=0,"",AT28*14)</f>
        <v/>
      </c>
      <c r="AV28" s="59"/>
      <c r="AW28" s="6" t="str">
        <f>IF(AV28*14=0,"",AV28*14)</f>
        <v/>
      </c>
      <c r="AX28" s="59"/>
      <c r="AY28" s="59"/>
      <c r="AZ28" s="8" t="str">
        <f>IF(D28+J28+P28+V28+AB28+AH28+AN28+AT28=0,"",D28+J28+P28+V28+AB28+AH28+AN28+AT28)</f>
        <v/>
      </c>
      <c r="BA28" s="6" t="str">
        <f>IF((D28+J28+P28+V28+AB28+AH28+AN28+AT28)*14=0,"",(D28+J28+P28+V28+AB28+AH28+AN28+AT28)*14)</f>
        <v/>
      </c>
      <c r="BB28" s="9">
        <f>IF(F28+L28+R28+X28+AD28+AJ28+AP28+AV28=0,"",F28+L28+R28+X28+AD28+AJ28+AP28+AV28)</f>
        <v>6</v>
      </c>
      <c r="BC28" s="6">
        <f>IF((L28+F28+R28+X28+AD28+AJ28+AP28+AV28)*14=0,"",(L28+F28+R28+X28+AD28+AJ28+AP28+AV28)*14)</f>
        <v>84</v>
      </c>
      <c r="BD28" s="9">
        <f>IF(N28+H28+T28+Z28+AF28+AL28+AR28+AX28=0,"",N28+H28+T28+Z28+AF28+AL28+AR28+AX28)</f>
        <v>6</v>
      </c>
      <c r="BE28" s="10">
        <f>IF(D28+F28+L28+J28+P28+R28+V28+X28+AB28+AD28+AH28+AJ28+AN28+AP28+AT28+AV28=0,"",D28+F28+L28+J28+P28+R28+V28+X28+AB28+AD28+AH28+AJ28+AN28+AP28+AT28+AV28)</f>
        <v>6</v>
      </c>
      <c r="BF28" s="263" t="s">
        <v>190</v>
      </c>
      <c r="BG28" s="263" t="s">
        <v>205</v>
      </c>
    </row>
    <row r="29" spans="1:59" ht="15.75" customHeight="1">
      <c r="A29" s="53" t="s">
        <v>221</v>
      </c>
      <c r="B29" s="54" t="s">
        <v>34</v>
      </c>
      <c r="C29" s="331" t="s">
        <v>135</v>
      </c>
      <c r="D29" s="113"/>
      <c r="E29" s="6" t="str">
        <f>IF(D29*14=0,"",D29*14)</f>
        <v/>
      </c>
      <c r="F29" s="113"/>
      <c r="G29" s="6" t="str">
        <f>IF(F29*14=0,"",F29*14)</f>
        <v/>
      </c>
      <c r="H29" s="113"/>
      <c r="I29" s="114"/>
      <c r="J29" s="60"/>
      <c r="K29" s="6" t="str">
        <f>IF(J29*14=0,"",J29*14)</f>
        <v/>
      </c>
      <c r="L29" s="59"/>
      <c r="M29" s="6" t="str">
        <f>IF(L29*14=0,"",L29*14)</f>
        <v/>
      </c>
      <c r="N29" s="59"/>
      <c r="O29" s="63"/>
      <c r="P29" s="59"/>
      <c r="Q29" s="6" t="str">
        <f>IF(P29*14=0,"",P29*14)</f>
        <v/>
      </c>
      <c r="R29" s="59"/>
      <c r="S29" s="6" t="str">
        <f>IF(R29*14=0,"",R29*14)</f>
        <v/>
      </c>
      <c r="T29" s="59"/>
      <c r="U29" s="62"/>
      <c r="V29" s="60"/>
      <c r="W29" s="6" t="str">
        <f>IF(V29*14=0,"",V29*14)</f>
        <v/>
      </c>
      <c r="X29" s="59"/>
      <c r="Y29" s="6" t="str">
        <f>IF(X29*14=0,"",X29*14)</f>
        <v/>
      </c>
      <c r="Z29" s="59"/>
      <c r="AA29" s="63"/>
      <c r="AB29" s="59"/>
      <c r="AC29" s="6" t="str">
        <f>IF(AB29*14=0,"",AB29*14)</f>
        <v/>
      </c>
      <c r="AD29" s="59"/>
      <c r="AE29" s="6" t="str">
        <f>IF(AD29*14=0,"",AD29*14)</f>
        <v/>
      </c>
      <c r="AF29" s="59"/>
      <c r="AG29" s="62"/>
      <c r="AH29" s="60"/>
      <c r="AI29" s="6" t="str">
        <f>IF(AH29*14=0,"",AH29*14)</f>
        <v/>
      </c>
      <c r="AJ29" s="59"/>
      <c r="AK29" s="6" t="str">
        <f>IF(AJ29*14=0,"",AJ29*14)</f>
        <v/>
      </c>
      <c r="AL29" s="59"/>
      <c r="AM29" s="63"/>
      <c r="AN29" s="60"/>
      <c r="AO29" s="6"/>
      <c r="AP29" s="61">
        <v>6</v>
      </c>
      <c r="AQ29" s="6">
        <v>90</v>
      </c>
      <c r="AR29" s="61">
        <v>6</v>
      </c>
      <c r="AS29" s="64" t="s">
        <v>75</v>
      </c>
      <c r="AT29" s="59"/>
      <c r="AU29" s="6" t="str">
        <f>IF(AT29*14=0,"",AT29*14)</f>
        <v/>
      </c>
      <c r="AV29" s="59"/>
      <c r="AW29" s="6" t="str">
        <f>IF(AV29*14=0,"",AV29*14)</f>
        <v/>
      </c>
      <c r="AX29" s="59"/>
      <c r="AY29" s="59"/>
      <c r="AZ29" s="8" t="str">
        <f>IF(D29+J29+P29+V29+AB29+AH29+AN29+AT29=0,"",D29+J29+P29+V29+AB29+AH29+AN29+AT29)</f>
        <v/>
      </c>
      <c r="BA29" s="6" t="str">
        <f>IF((D29+J29+P29+V29+AB29+AH29+AN29+AT29)*14=0,"",(D29+J29+P29+V29+AB29+AH29+AN29+AT29)*14)</f>
        <v/>
      </c>
      <c r="BB29" s="9">
        <f>IF(F29+L29+R29+X29+AD29+AJ29+AP29+AV29=0,"",F29+L29+R29+X29+AD29+AJ29+AP29+AV29)</f>
        <v>6</v>
      </c>
      <c r="BC29" s="6">
        <f>IF((L29+F29+R29+X29+AD29+AJ29+AP29+AV29)*14=0,"",(L29+F29+R29+X29+AD29+AJ29+AP29+AV29)*14)</f>
        <v>84</v>
      </c>
      <c r="BD29" s="9">
        <f>IF(N29+H29+T29+Z29+AF29+AL29+AR29+AX29=0,"",N29+H29+T29+Z29+AF29+AL29+AR29+AX29)</f>
        <v>6</v>
      </c>
      <c r="BE29" s="10">
        <f>IF(D29+F29+L29+J29+P29+R29+V29+X29+AB29+AD29+AH29+AJ29+AN29+AP29+AT29+AV29=0,"",D29+F29+L29+J29+P29+R29+V29+X29+AB29+AD29+AH29+AJ29+AN29+AP29+AT29+AV29)</f>
        <v>6</v>
      </c>
      <c r="BF29" s="263" t="s">
        <v>190</v>
      </c>
      <c r="BG29" s="263" t="s">
        <v>205</v>
      </c>
    </row>
    <row r="30" spans="1:59" s="67" customFormat="1" ht="15.75" customHeight="1">
      <c r="A30" s="53"/>
      <c r="B30" s="54" t="s">
        <v>34</v>
      </c>
      <c r="C30" s="55"/>
      <c r="D30" s="113"/>
      <c r="E30" s="6"/>
      <c r="F30" s="113"/>
      <c r="G30" s="6"/>
      <c r="H30" s="113"/>
      <c r="I30" s="114"/>
      <c r="J30" s="60"/>
      <c r="K30" s="6"/>
      <c r="L30" s="59"/>
      <c r="M30" s="6"/>
      <c r="N30" s="59"/>
      <c r="O30" s="63"/>
      <c r="P30" s="59"/>
      <c r="Q30" s="6"/>
      <c r="R30" s="59"/>
      <c r="S30" s="6"/>
      <c r="T30" s="59"/>
      <c r="U30" s="62"/>
      <c r="V30" s="60"/>
      <c r="W30" s="6"/>
      <c r="X30" s="59"/>
      <c r="Y30" s="6"/>
      <c r="Z30" s="59"/>
      <c r="AA30" s="63"/>
      <c r="AB30" s="59"/>
      <c r="AC30" s="6"/>
      <c r="AD30" s="59"/>
      <c r="AE30" s="6"/>
      <c r="AF30" s="59"/>
      <c r="AG30" s="62"/>
      <c r="AH30" s="60"/>
      <c r="AI30" s="6"/>
      <c r="AJ30" s="59"/>
      <c r="AK30" s="6"/>
      <c r="AL30" s="59"/>
      <c r="AM30" s="63"/>
      <c r="AN30" s="60"/>
      <c r="AO30" s="6"/>
      <c r="AP30" s="61"/>
      <c r="AQ30" s="6"/>
      <c r="AR30" s="61"/>
      <c r="AS30" s="64"/>
      <c r="AT30" s="59"/>
      <c r="AU30" s="6"/>
      <c r="AV30" s="59"/>
      <c r="AW30" s="6"/>
      <c r="AX30" s="59"/>
      <c r="AY30" s="59"/>
      <c r="AZ30" s="8"/>
      <c r="BA30" s="6"/>
      <c r="BB30" s="9"/>
      <c r="BC30" s="6"/>
      <c r="BD30" s="9"/>
      <c r="BE30" s="10"/>
      <c r="BF30" s="263"/>
      <c r="BG30" s="263"/>
    </row>
    <row r="31" spans="1:59" s="67" customFormat="1" ht="15.75" customHeight="1">
      <c r="A31" s="53"/>
      <c r="B31" s="54" t="s">
        <v>34</v>
      </c>
      <c r="C31" s="55"/>
      <c r="D31" s="113"/>
      <c r="E31" s="6"/>
      <c r="F31" s="113"/>
      <c r="G31" s="6"/>
      <c r="H31" s="113"/>
      <c r="I31" s="114"/>
      <c r="J31" s="60"/>
      <c r="K31" s="6"/>
      <c r="L31" s="59"/>
      <c r="M31" s="6"/>
      <c r="N31" s="59"/>
      <c r="O31" s="63"/>
      <c r="P31" s="59"/>
      <c r="Q31" s="6"/>
      <c r="R31" s="59"/>
      <c r="S31" s="6"/>
      <c r="T31" s="59"/>
      <c r="U31" s="62"/>
      <c r="V31" s="60"/>
      <c r="W31" s="6"/>
      <c r="X31" s="59"/>
      <c r="Y31" s="6"/>
      <c r="Z31" s="59"/>
      <c r="AA31" s="63"/>
      <c r="AB31" s="59"/>
      <c r="AC31" s="6"/>
      <c r="AD31" s="59"/>
      <c r="AE31" s="6"/>
      <c r="AF31" s="59"/>
      <c r="AG31" s="62"/>
      <c r="AH31" s="60"/>
      <c r="AI31" s="6"/>
      <c r="AJ31" s="59"/>
      <c r="AK31" s="6"/>
      <c r="AL31" s="59"/>
      <c r="AM31" s="63"/>
      <c r="AN31" s="60"/>
      <c r="AO31" s="6"/>
      <c r="AP31" s="61"/>
      <c r="AQ31" s="6"/>
      <c r="AR31" s="61"/>
      <c r="AS31" s="64"/>
      <c r="AT31" s="59"/>
      <c r="AU31" s="6"/>
      <c r="AV31" s="59"/>
      <c r="AW31" s="6"/>
      <c r="AX31" s="59"/>
      <c r="AY31" s="59"/>
      <c r="AZ31" s="8"/>
      <c r="BA31" s="6"/>
      <c r="BB31" s="9"/>
      <c r="BC31" s="6"/>
      <c r="BD31" s="9"/>
      <c r="BE31" s="10"/>
      <c r="BF31" s="263"/>
      <c r="BG31" s="263"/>
    </row>
    <row r="32" spans="1:59" s="67" customFormat="1" ht="15.75" customHeight="1">
      <c r="A32" s="53"/>
      <c r="B32" s="54" t="s">
        <v>34</v>
      </c>
      <c r="C32" s="55"/>
      <c r="D32" s="113"/>
      <c r="E32" s="6"/>
      <c r="F32" s="113"/>
      <c r="G32" s="6"/>
      <c r="H32" s="113"/>
      <c r="I32" s="114"/>
      <c r="J32" s="60"/>
      <c r="K32" s="6"/>
      <c r="L32" s="59"/>
      <c r="M32" s="6"/>
      <c r="N32" s="59"/>
      <c r="O32" s="63"/>
      <c r="P32" s="59"/>
      <c r="Q32" s="6"/>
      <c r="R32" s="59"/>
      <c r="S32" s="6"/>
      <c r="T32" s="59"/>
      <c r="U32" s="62"/>
      <c r="V32" s="60"/>
      <c r="W32" s="6"/>
      <c r="X32" s="59"/>
      <c r="Y32" s="6"/>
      <c r="Z32" s="59"/>
      <c r="AA32" s="63"/>
      <c r="AB32" s="59"/>
      <c r="AC32" s="6"/>
      <c r="AD32" s="59"/>
      <c r="AE32" s="6"/>
      <c r="AF32" s="59"/>
      <c r="AG32" s="62"/>
      <c r="AH32" s="60"/>
      <c r="AI32" s="6"/>
      <c r="AJ32" s="59"/>
      <c r="AK32" s="6"/>
      <c r="AL32" s="59"/>
      <c r="AM32" s="63"/>
      <c r="AN32" s="60"/>
      <c r="AO32" s="6"/>
      <c r="AP32" s="61"/>
      <c r="AQ32" s="6"/>
      <c r="AR32" s="61"/>
      <c r="AS32" s="64"/>
      <c r="AT32" s="59"/>
      <c r="AU32" s="6"/>
      <c r="AV32" s="59"/>
      <c r="AW32" s="6"/>
      <c r="AX32" s="59"/>
      <c r="AY32" s="59"/>
      <c r="AZ32" s="8"/>
      <c r="BA32" s="6"/>
      <c r="BB32" s="9"/>
      <c r="BC32" s="6"/>
      <c r="BD32" s="9"/>
      <c r="BE32" s="10"/>
      <c r="BF32" s="263"/>
      <c r="BG32" s="263"/>
    </row>
    <row r="33" spans="1:59" s="67" customFormat="1" ht="15.75" customHeight="1">
      <c r="A33" s="53"/>
      <c r="B33" s="54" t="s">
        <v>34</v>
      </c>
      <c r="C33" s="55"/>
      <c r="D33" s="113"/>
      <c r="E33" s="6"/>
      <c r="F33" s="113"/>
      <c r="G33" s="6"/>
      <c r="H33" s="113"/>
      <c r="I33" s="114"/>
      <c r="J33" s="60"/>
      <c r="K33" s="6"/>
      <c r="L33" s="59"/>
      <c r="M33" s="6"/>
      <c r="N33" s="59"/>
      <c r="O33" s="63"/>
      <c r="P33" s="59"/>
      <c r="Q33" s="6"/>
      <c r="R33" s="59"/>
      <c r="S33" s="6"/>
      <c r="T33" s="59"/>
      <c r="U33" s="62"/>
      <c r="V33" s="60"/>
      <c r="W33" s="6"/>
      <c r="X33" s="59"/>
      <c r="Y33" s="6"/>
      <c r="Z33" s="59"/>
      <c r="AA33" s="63"/>
      <c r="AB33" s="59"/>
      <c r="AC33" s="6"/>
      <c r="AD33" s="59"/>
      <c r="AE33" s="6"/>
      <c r="AF33" s="59"/>
      <c r="AG33" s="62"/>
      <c r="AH33" s="60"/>
      <c r="AI33" s="6"/>
      <c r="AJ33" s="59"/>
      <c r="AK33" s="6"/>
      <c r="AL33" s="59"/>
      <c r="AM33" s="63"/>
      <c r="AN33" s="60"/>
      <c r="AO33" s="6"/>
      <c r="AP33" s="61"/>
      <c r="AQ33" s="6"/>
      <c r="AR33" s="61"/>
      <c r="AS33" s="64"/>
      <c r="AT33" s="59"/>
      <c r="AU33" s="6"/>
      <c r="AV33" s="59"/>
      <c r="AW33" s="6"/>
      <c r="AX33" s="59"/>
      <c r="AY33" s="59"/>
      <c r="AZ33" s="8"/>
      <c r="BA33" s="6"/>
      <c r="BB33" s="9"/>
      <c r="BC33" s="6"/>
      <c r="BD33" s="9"/>
      <c r="BE33" s="10"/>
      <c r="BF33" s="263"/>
      <c r="BG33" s="263"/>
    </row>
    <row r="34" spans="1:59" s="67" customFormat="1" ht="15.75" customHeight="1">
      <c r="A34" s="53"/>
      <c r="B34" s="54" t="s">
        <v>34</v>
      </c>
      <c r="C34" s="55"/>
      <c r="D34" s="113"/>
      <c r="E34" s="6" t="str">
        <f t="shared" si="0"/>
        <v/>
      </c>
      <c r="F34" s="113"/>
      <c r="G34" s="6" t="str">
        <f t="shared" si="1"/>
        <v/>
      </c>
      <c r="H34" s="113"/>
      <c r="I34" s="114"/>
      <c r="J34" s="60"/>
      <c r="K34" s="6" t="str">
        <f t="shared" si="2"/>
        <v/>
      </c>
      <c r="L34" s="59"/>
      <c r="M34" s="6" t="str">
        <f t="shared" si="3"/>
        <v/>
      </c>
      <c r="N34" s="59"/>
      <c r="O34" s="63"/>
      <c r="P34" s="59"/>
      <c r="Q34" s="6" t="str">
        <f t="shared" si="4"/>
        <v/>
      </c>
      <c r="R34" s="59"/>
      <c r="S34" s="6" t="str">
        <f t="shared" si="5"/>
        <v/>
      </c>
      <c r="T34" s="59"/>
      <c r="U34" s="62"/>
      <c r="V34" s="60"/>
      <c r="W34" s="6" t="str">
        <f t="shared" si="6"/>
        <v/>
      </c>
      <c r="X34" s="59"/>
      <c r="Y34" s="6" t="str">
        <f t="shared" si="7"/>
        <v/>
      </c>
      <c r="Z34" s="59"/>
      <c r="AA34" s="63"/>
      <c r="AB34" s="59"/>
      <c r="AC34" s="6" t="str">
        <f t="shared" si="60"/>
        <v/>
      </c>
      <c r="AD34" s="59"/>
      <c r="AE34" s="6" t="str">
        <f t="shared" si="61"/>
        <v/>
      </c>
      <c r="AF34" s="59"/>
      <c r="AG34" s="62"/>
      <c r="AH34" s="60"/>
      <c r="AI34" s="6" t="str">
        <f t="shared" si="8"/>
        <v/>
      </c>
      <c r="AJ34" s="59"/>
      <c r="AK34" s="6" t="str">
        <f t="shared" si="9"/>
        <v/>
      </c>
      <c r="AL34" s="59"/>
      <c r="AM34" s="63"/>
      <c r="AN34" s="60"/>
      <c r="AO34" s="6" t="str">
        <f>IF(AN34*14=0,"",AN34*14)</f>
        <v/>
      </c>
      <c r="AP34" s="61"/>
      <c r="AQ34" s="6" t="str">
        <f>IF(AP34*14=0,"",AP34*14)</f>
        <v/>
      </c>
      <c r="AR34" s="61"/>
      <c r="AS34" s="64"/>
      <c r="AT34" s="59"/>
      <c r="AU34" s="6" t="str">
        <f t="shared" si="12"/>
        <v/>
      </c>
      <c r="AV34" s="59"/>
      <c r="AW34" s="6" t="str">
        <f t="shared" si="13"/>
        <v/>
      </c>
      <c r="AX34" s="59"/>
      <c r="AY34" s="59"/>
      <c r="AZ34" s="8" t="str">
        <f t="shared" si="14"/>
        <v/>
      </c>
      <c r="BA34" s="6" t="str">
        <f t="shared" si="15"/>
        <v/>
      </c>
      <c r="BB34" s="9" t="str">
        <f t="shared" si="16"/>
        <v/>
      </c>
      <c r="BC34" s="6" t="str">
        <f t="shared" si="17"/>
        <v/>
      </c>
      <c r="BD34" s="9" t="str">
        <f t="shared" si="18"/>
        <v/>
      </c>
      <c r="BE34" s="10" t="str">
        <f t="shared" si="19"/>
        <v/>
      </c>
      <c r="BF34" s="263"/>
      <c r="BG34" s="263"/>
    </row>
    <row r="35" spans="1:59" s="2" customFormat="1" ht="15.75" customHeight="1">
      <c r="A35" s="53"/>
      <c r="B35" s="54" t="s">
        <v>34</v>
      </c>
      <c r="C35" s="55"/>
      <c r="D35" s="113"/>
      <c r="E35" s="6" t="str">
        <f t="shared" si="0"/>
        <v/>
      </c>
      <c r="F35" s="113"/>
      <c r="G35" s="6" t="str">
        <f t="shared" si="1"/>
        <v/>
      </c>
      <c r="H35" s="113"/>
      <c r="I35" s="114"/>
      <c r="J35" s="60"/>
      <c r="K35" s="6" t="str">
        <f t="shared" si="2"/>
        <v/>
      </c>
      <c r="L35" s="59"/>
      <c r="M35" s="6" t="str">
        <f t="shared" si="3"/>
        <v/>
      </c>
      <c r="N35" s="59"/>
      <c r="O35" s="63"/>
      <c r="P35" s="59"/>
      <c r="Q35" s="6" t="str">
        <f t="shared" si="4"/>
        <v/>
      </c>
      <c r="R35" s="59"/>
      <c r="S35" s="6" t="str">
        <f t="shared" si="5"/>
        <v/>
      </c>
      <c r="T35" s="59"/>
      <c r="U35" s="62"/>
      <c r="V35" s="60"/>
      <c r="W35" s="6" t="str">
        <f t="shared" si="6"/>
        <v/>
      </c>
      <c r="X35" s="59"/>
      <c r="Y35" s="6" t="str">
        <f t="shared" si="7"/>
        <v/>
      </c>
      <c r="Z35" s="59"/>
      <c r="AA35" s="63"/>
      <c r="AB35" s="59"/>
      <c r="AC35" s="6" t="str">
        <f t="shared" si="60"/>
        <v/>
      </c>
      <c r="AD35" s="59"/>
      <c r="AE35" s="6" t="str">
        <f t="shared" si="61"/>
        <v/>
      </c>
      <c r="AF35" s="59"/>
      <c r="AG35" s="62"/>
      <c r="AH35" s="60"/>
      <c r="AI35" s="6" t="str">
        <f t="shared" si="8"/>
        <v/>
      </c>
      <c r="AJ35" s="59"/>
      <c r="AK35" s="6" t="str">
        <f t="shared" si="9"/>
        <v/>
      </c>
      <c r="AL35" s="59"/>
      <c r="AM35" s="63"/>
      <c r="AN35" s="60"/>
      <c r="AO35" s="6" t="str">
        <f>IF(AN35*14=0,"",AN35*14)</f>
        <v/>
      </c>
      <c r="AP35" s="61"/>
      <c r="AQ35" s="6" t="str">
        <f>IF(AP35*14=0,"",AP35*14)</f>
        <v/>
      </c>
      <c r="AR35" s="61"/>
      <c r="AS35" s="64"/>
      <c r="AT35" s="59"/>
      <c r="AU35" s="6" t="str">
        <f t="shared" si="12"/>
        <v/>
      </c>
      <c r="AV35" s="59"/>
      <c r="AW35" s="6" t="str">
        <f t="shared" si="13"/>
        <v/>
      </c>
      <c r="AX35" s="59"/>
      <c r="AY35" s="59"/>
      <c r="AZ35" s="8" t="str">
        <f t="shared" si="14"/>
        <v/>
      </c>
      <c r="BA35" s="6" t="str">
        <f t="shared" si="15"/>
        <v/>
      </c>
      <c r="BB35" s="9" t="str">
        <f t="shared" si="16"/>
        <v/>
      </c>
      <c r="BC35" s="6" t="str">
        <f t="shared" si="17"/>
        <v/>
      </c>
      <c r="BD35" s="9" t="str">
        <f t="shared" si="18"/>
        <v/>
      </c>
      <c r="BE35" s="10" t="str">
        <f t="shared" si="19"/>
        <v/>
      </c>
      <c r="BF35" s="263"/>
      <c r="BG35" s="263"/>
    </row>
    <row r="36" spans="1:59" s="2" customFormat="1" ht="15.75" customHeight="1">
      <c r="A36" s="53"/>
      <c r="B36" s="54" t="s">
        <v>34</v>
      </c>
      <c r="C36" s="55"/>
      <c r="D36" s="113"/>
      <c r="E36" s="6"/>
      <c r="F36" s="113"/>
      <c r="G36" s="6"/>
      <c r="H36" s="113"/>
      <c r="I36" s="114"/>
      <c r="J36" s="60"/>
      <c r="K36" s="6"/>
      <c r="L36" s="59"/>
      <c r="M36" s="6"/>
      <c r="N36" s="59"/>
      <c r="O36" s="63"/>
      <c r="P36" s="59"/>
      <c r="Q36" s="6"/>
      <c r="R36" s="59"/>
      <c r="S36" s="6"/>
      <c r="T36" s="59"/>
      <c r="U36" s="62"/>
      <c r="V36" s="60"/>
      <c r="W36" s="6"/>
      <c r="X36" s="59"/>
      <c r="Y36" s="6"/>
      <c r="Z36" s="59"/>
      <c r="AA36" s="63"/>
      <c r="AB36" s="59"/>
      <c r="AC36" s="6"/>
      <c r="AD36" s="59"/>
      <c r="AE36" s="6"/>
      <c r="AF36" s="59"/>
      <c r="AG36" s="62"/>
      <c r="AH36" s="60"/>
      <c r="AI36" s="6"/>
      <c r="AJ36" s="59"/>
      <c r="AK36" s="6"/>
      <c r="AL36" s="59"/>
      <c r="AM36" s="63"/>
      <c r="AN36" s="60"/>
      <c r="AO36" s="6"/>
      <c r="AP36" s="61"/>
      <c r="AQ36" s="6"/>
      <c r="AR36" s="61"/>
      <c r="AS36" s="64"/>
      <c r="AT36" s="59"/>
      <c r="AU36" s="6"/>
      <c r="AV36" s="59"/>
      <c r="AW36" s="6"/>
      <c r="AX36" s="59"/>
      <c r="AY36" s="59"/>
      <c r="AZ36" s="8"/>
      <c r="BA36" s="6"/>
      <c r="BB36" s="9"/>
      <c r="BC36" s="6"/>
      <c r="BD36" s="9"/>
      <c r="BE36" s="10"/>
      <c r="BF36" s="263"/>
      <c r="BG36" s="263"/>
    </row>
    <row r="37" spans="1:59" s="2" customFormat="1" ht="15.75" customHeight="1">
      <c r="A37" s="388"/>
      <c r="B37" s="390"/>
      <c r="C37" s="331"/>
      <c r="D37" s="113"/>
      <c r="E37" s="6" t="str">
        <f t="shared" si="0"/>
        <v/>
      </c>
      <c r="F37" s="113"/>
      <c r="G37" s="6" t="str">
        <f t="shared" si="1"/>
        <v/>
      </c>
      <c r="H37" s="113"/>
      <c r="I37" s="114"/>
      <c r="J37" s="60"/>
      <c r="K37" s="6" t="str">
        <f t="shared" si="2"/>
        <v/>
      </c>
      <c r="L37" s="59"/>
      <c r="M37" s="6" t="str">
        <f t="shared" si="3"/>
        <v/>
      </c>
      <c r="N37" s="59"/>
      <c r="O37" s="63"/>
      <c r="P37" s="59"/>
      <c r="Q37" s="6" t="str">
        <f t="shared" si="4"/>
        <v/>
      </c>
      <c r="R37" s="59"/>
      <c r="S37" s="6" t="str">
        <f t="shared" si="5"/>
        <v/>
      </c>
      <c r="T37" s="59"/>
      <c r="U37" s="62"/>
      <c r="V37" s="60"/>
      <c r="W37" s="6" t="str">
        <f t="shared" si="6"/>
        <v/>
      </c>
      <c r="X37" s="59"/>
      <c r="Y37" s="6" t="str">
        <f t="shared" si="7"/>
        <v/>
      </c>
      <c r="Z37" s="59"/>
      <c r="AA37" s="63"/>
      <c r="AB37" s="59"/>
      <c r="AC37" s="6" t="str">
        <f t="shared" si="60"/>
        <v/>
      </c>
      <c r="AD37" s="59"/>
      <c r="AE37" s="6" t="str">
        <f t="shared" si="61"/>
        <v/>
      </c>
      <c r="AF37" s="59"/>
      <c r="AG37" s="62"/>
      <c r="AH37" s="60"/>
      <c r="AI37" s="6" t="str">
        <f t="shared" si="8"/>
        <v/>
      </c>
      <c r="AJ37" s="59"/>
      <c r="AK37" s="6" t="str">
        <f t="shared" si="9"/>
        <v/>
      </c>
      <c r="AL37" s="59"/>
      <c r="AM37" s="63"/>
      <c r="AN37" s="60"/>
      <c r="AO37" s="6" t="str">
        <f>IF(AN37*14=0,"",AN37*14)</f>
        <v/>
      </c>
      <c r="AP37" s="61"/>
      <c r="AQ37" s="6" t="str">
        <f>IF(AP37*14=0,"",AP37*14)</f>
        <v/>
      </c>
      <c r="AR37" s="61"/>
      <c r="AS37" s="64"/>
      <c r="AT37" s="59"/>
      <c r="AU37" s="6" t="str">
        <f t="shared" si="12"/>
        <v/>
      </c>
      <c r="AV37" s="59"/>
      <c r="AW37" s="6" t="str">
        <f t="shared" si="13"/>
        <v/>
      </c>
      <c r="AX37" s="59"/>
      <c r="AY37" s="59"/>
      <c r="AZ37" s="8" t="str">
        <f t="shared" si="14"/>
        <v/>
      </c>
      <c r="BA37" s="6" t="str">
        <f t="shared" si="15"/>
        <v/>
      </c>
      <c r="BB37" s="9" t="str">
        <f t="shared" si="16"/>
        <v/>
      </c>
      <c r="BC37" s="6" t="str">
        <f t="shared" si="17"/>
        <v/>
      </c>
      <c r="BD37" s="9" t="str">
        <f t="shared" si="18"/>
        <v/>
      </c>
      <c r="BE37" s="10" t="str">
        <f t="shared" si="19"/>
        <v/>
      </c>
      <c r="BF37" s="263"/>
      <c r="BG37" s="263"/>
    </row>
    <row r="38" spans="1:59" s="2" customFormat="1" ht="15.75" customHeight="1">
      <c r="A38" s="53"/>
      <c r="B38" s="54"/>
      <c r="C38" s="55"/>
      <c r="D38" s="113"/>
      <c r="E38" s="6"/>
      <c r="F38" s="113"/>
      <c r="G38" s="6"/>
      <c r="H38" s="113"/>
      <c r="I38" s="114"/>
      <c r="J38" s="60"/>
      <c r="K38" s="6"/>
      <c r="L38" s="59"/>
      <c r="M38" s="6"/>
      <c r="N38" s="59"/>
      <c r="O38" s="63"/>
      <c r="P38" s="59"/>
      <c r="Q38" s="6"/>
      <c r="R38" s="59"/>
      <c r="S38" s="6"/>
      <c r="T38" s="59"/>
      <c r="U38" s="62"/>
      <c r="V38" s="60"/>
      <c r="W38" s="6"/>
      <c r="X38" s="59"/>
      <c r="Y38" s="6"/>
      <c r="Z38" s="59"/>
      <c r="AA38" s="63"/>
      <c r="AB38" s="59"/>
      <c r="AC38" s="6"/>
      <c r="AD38" s="59"/>
      <c r="AE38" s="6"/>
      <c r="AF38" s="59"/>
      <c r="AG38" s="62"/>
      <c r="AH38" s="60"/>
      <c r="AI38" s="6"/>
      <c r="AJ38" s="59"/>
      <c r="AK38" s="6"/>
      <c r="AL38" s="59"/>
      <c r="AM38" s="63"/>
      <c r="AN38" s="60"/>
      <c r="AO38" s="6"/>
      <c r="AP38" s="61"/>
      <c r="AQ38" s="6"/>
      <c r="AR38" s="61"/>
      <c r="AS38" s="64"/>
      <c r="AT38" s="59"/>
      <c r="AU38" s="6"/>
      <c r="AV38" s="59"/>
      <c r="AW38" s="6"/>
      <c r="AX38" s="59"/>
      <c r="AY38" s="59"/>
      <c r="AZ38" s="8"/>
      <c r="BA38" s="6"/>
      <c r="BB38" s="9"/>
      <c r="BC38" s="6"/>
      <c r="BD38" s="9"/>
      <c r="BE38" s="10"/>
      <c r="BF38" s="263"/>
      <c r="BG38" s="263"/>
    </row>
    <row r="39" spans="1:59" s="2" customFormat="1" ht="15.75" customHeight="1">
      <c r="A39" s="53"/>
      <c r="B39" s="54"/>
      <c r="C39" s="55"/>
      <c r="D39" s="113"/>
      <c r="E39" s="6"/>
      <c r="F39" s="113"/>
      <c r="G39" s="6"/>
      <c r="H39" s="113"/>
      <c r="I39" s="114"/>
      <c r="J39" s="60"/>
      <c r="K39" s="6"/>
      <c r="L39" s="59"/>
      <c r="M39" s="6"/>
      <c r="N39" s="59"/>
      <c r="O39" s="63"/>
      <c r="P39" s="59"/>
      <c r="Q39" s="6"/>
      <c r="R39" s="59"/>
      <c r="S39" s="6"/>
      <c r="T39" s="59"/>
      <c r="U39" s="62"/>
      <c r="V39" s="60"/>
      <c r="W39" s="6"/>
      <c r="X39" s="59"/>
      <c r="Y39" s="6"/>
      <c r="Z39" s="59"/>
      <c r="AA39" s="63"/>
      <c r="AB39" s="59"/>
      <c r="AC39" s="6"/>
      <c r="AD39" s="59"/>
      <c r="AE39" s="6"/>
      <c r="AF39" s="59"/>
      <c r="AG39" s="62"/>
      <c r="AH39" s="60"/>
      <c r="AI39" s="6"/>
      <c r="AJ39" s="59"/>
      <c r="AK39" s="6"/>
      <c r="AL39" s="59"/>
      <c r="AM39" s="63"/>
      <c r="AN39" s="60"/>
      <c r="AO39" s="6"/>
      <c r="AP39" s="61"/>
      <c r="AQ39" s="6"/>
      <c r="AR39" s="61"/>
      <c r="AS39" s="64"/>
      <c r="AT39" s="59"/>
      <c r="AU39" s="6"/>
      <c r="AV39" s="59"/>
      <c r="AW39" s="6"/>
      <c r="AX39" s="59"/>
      <c r="AY39" s="59"/>
      <c r="AZ39" s="8"/>
      <c r="BA39" s="6"/>
      <c r="BB39" s="9"/>
      <c r="BC39" s="6"/>
      <c r="BD39" s="9"/>
      <c r="BE39" s="10"/>
      <c r="BF39" s="263"/>
      <c r="BG39" s="263"/>
    </row>
    <row r="40" spans="1:59" s="2" customFormat="1" ht="15.75" customHeight="1">
      <c r="A40" s="53"/>
      <c r="B40" s="54"/>
      <c r="C40" s="55"/>
      <c r="D40" s="113"/>
      <c r="E40" s="6"/>
      <c r="F40" s="113"/>
      <c r="G40" s="6"/>
      <c r="H40" s="113"/>
      <c r="I40" s="114"/>
      <c r="J40" s="60"/>
      <c r="K40" s="6"/>
      <c r="L40" s="59"/>
      <c r="M40" s="6"/>
      <c r="N40" s="59"/>
      <c r="O40" s="63"/>
      <c r="P40" s="59"/>
      <c r="Q40" s="6"/>
      <c r="R40" s="59"/>
      <c r="S40" s="6"/>
      <c r="T40" s="59"/>
      <c r="U40" s="62"/>
      <c r="V40" s="60"/>
      <c r="W40" s="6"/>
      <c r="X40" s="59"/>
      <c r="Y40" s="6"/>
      <c r="Z40" s="59"/>
      <c r="AA40" s="63"/>
      <c r="AB40" s="59"/>
      <c r="AC40" s="6"/>
      <c r="AD40" s="59"/>
      <c r="AE40" s="6"/>
      <c r="AF40" s="59"/>
      <c r="AG40" s="62"/>
      <c r="AH40" s="60"/>
      <c r="AI40" s="6"/>
      <c r="AJ40" s="59"/>
      <c r="AK40" s="6"/>
      <c r="AL40" s="59"/>
      <c r="AM40" s="63"/>
      <c r="AN40" s="60"/>
      <c r="AO40" s="6"/>
      <c r="AP40" s="61"/>
      <c r="AQ40" s="6"/>
      <c r="AR40" s="61"/>
      <c r="AS40" s="64"/>
      <c r="AT40" s="59"/>
      <c r="AU40" s="6"/>
      <c r="AV40" s="59"/>
      <c r="AW40" s="6"/>
      <c r="AX40" s="59"/>
      <c r="AY40" s="59"/>
      <c r="AZ40" s="8"/>
      <c r="BA40" s="6"/>
      <c r="BB40" s="9"/>
      <c r="BC40" s="6"/>
      <c r="BD40" s="9"/>
      <c r="BE40" s="10"/>
      <c r="BF40" s="263"/>
      <c r="BG40" s="263"/>
    </row>
    <row r="41" spans="1:59" s="2" customFormat="1" ht="15.75" customHeight="1">
      <c r="A41" s="53"/>
      <c r="B41" s="54"/>
      <c r="C41" s="55"/>
      <c r="D41" s="113"/>
      <c r="E41" s="6"/>
      <c r="F41" s="113"/>
      <c r="G41" s="6"/>
      <c r="H41" s="113"/>
      <c r="I41" s="114"/>
      <c r="J41" s="60"/>
      <c r="K41" s="6"/>
      <c r="L41" s="59"/>
      <c r="M41" s="6"/>
      <c r="N41" s="59"/>
      <c r="O41" s="63"/>
      <c r="P41" s="59"/>
      <c r="Q41" s="6"/>
      <c r="R41" s="59"/>
      <c r="S41" s="6"/>
      <c r="T41" s="59"/>
      <c r="U41" s="62"/>
      <c r="V41" s="60"/>
      <c r="W41" s="6"/>
      <c r="X41" s="59"/>
      <c r="Y41" s="6"/>
      <c r="Z41" s="59"/>
      <c r="AA41" s="63"/>
      <c r="AB41" s="59"/>
      <c r="AC41" s="6"/>
      <c r="AD41" s="59"/>
      <c r="AE41" s="6"/>
      <c r="AF41" s="59"/>
      <c r="AG41" s="62"/>
      <c r="AH41" s="60"/>
      <c r="AI41" s="6"/>
      <c r="AJ41" s="59"/>
      <c r="AK41" s="6"/>
      <c r="AL41" s="59"/>
      <c r="AM41" s="63"/>
      <c r="AN41" s="60"/>
      <c r="AO41" s="6"/>
      <c r="AP41" s="61"/>
      <c r="AQ41" s="6"/>
      <c r="AR41" s="61"/>
      <c r="AS41" s="64"/>
      <c r="AT41" s="59"/>
      <c r="AU41" s="6"/>
      <c r="AV41" s="59"/>
      <c r="AW41" s="6"/>
      <c r="AX41" s="59"/>
      <c r="AY41" s="59"/>
      <c r="AZ41" s="8"/>
      <c r="BA41" s="6"/>
      <c r="BB41" s="9"/>
      <c r="BC41" s="6"/>
      <c r="BD41" s="9"/>
      <c r="BE41" s="10"/>
      <c r="BF41" s="263"/>
      <c r="BG41" s="263"/>
    </row>
    <row r="42" spans="1:59" ht="15.75" customHeight="1">
      <c r="A42" s="53"/>
      <c r="B42" s="54"/>
      <c r="C42" s="55"/>
      <c r="D42" s="113"/>
      <c r="E42" s="6" t="str">
        <f t="shared" si="0"/>
        <v/>
      </c>
      <c r="F42" s="113"/>
      <c r="G42" s="6" t="str">
        <f t="shared" si="1"/>
        <v/>
      </c>
      <c r="H42" s="113"/>
      <c r="I42" s="114"/>
      <c r="J42" s="60"/>
      <c r="K42" s="6" t="str">
        <f t="shared" si="2"/>
        <v/>
      </c>
      <c r="L42" s="59"/>
      <c r="M42" s="6" t="str">
        <f t="shared" si="3"/>
        <v/>
      </c>
      <c r="N42" s="59"/>
      <c r="O42" s="63"/>
      <c r="P42" s="59"/>
      <c r="Q42" s="6" t="str">
        <f t="shared" si="4"/>
        <v/>
      </c>
      <c r="R42" s="59"/>
      <c r="S42" s="6" t="str">
        <f t="shared" si="5"/>
        <v/>
      </c>
      <c r="T42" s="59"/>
      <c r="U42" s="62"/>
      <c r="V42" s="60"/>
      <c r="W42" s="6" t="str">
        <f t="shared" si="6"/>
        <v/>
      </c>
      <c r="X42" s="59"/>
      <c r="Y42" s="6" t="str">
        <f t="shared" si="7"/>
        <v/>
      </c>
      <c r="Z42" s="59"/>
      <c r="AA42" s="63"/>
      <c r="AB42" s="59"/>
      <c r="AC42" s="6" t="str">
        <f t="shared" si="60"/>
        <v/>
      </c>
      <c r="AD42" s="59"/>
      <c r="AE42" s="6" t="str">
        <f t="shared" si="61"/>
        <v/>
      </c>
      <c r="AF42" s="59"/>
      <c r="AG42" s="62"/>
      <c r="AH42" s="60"/>
      <c r="AI42" s="6" t="str">
        <f t="shared" si="8"/>
        <v/>
      </c>
      <c r="AJ42" s="59"/>
      <c r="AK42" s="6" t="str">
        <f t="shared" si="9"/>
        <v/>
      </c>
      <c r="AL42" s="59"/>
      <c r="AM42" s="63"/>
      <c r="AN42" s="60"/>
      <c r="AO42" s="6" t="str">
        <f>IF(AN42*14=0,"",AN42*14)</f>
        <v/>
      </c>
      <c r="AP42" s="61"/>
      <c r="AQ42" s="6" t="str">
        <f>IF(AP42*14=0,"",AP42*14)</f>
        <v/>
      </c>
      <c r="AR42" s="61"/>
      <c r="AS42" s="64"/>
      <c r="AT42" s="59"/>
      <c r="AU42" s="6" t="str">
        <f t="shared" si="12"/>
        <v/>
      </c>
      <c r="AV42" s="59"/>
      <c r="AW42" s="6" t="str">
        <f t="shared" si="13"/>
        <v/>
      </c>
      <c r="AX42" s="59"/>
      <c r="AY42" s="59"/>
      <c r="AZ42" s="8" t="str">
        <f t="shared" si="14"/>
        <v/>
      </c>
      <c r="BA42" s="6" t="str">
        <f t="shared" si="15"/>
        <v/>
      </c>
      <c r="BB42" s="9" t="str">
        <f t="shared" si="16"/>
        <v/>
      </c>
      <c r="BC42" s="6" t="str">
        <f t="shared" si="17"/>
        <v/>
      </c>
      <c r="BD42" s="9" t="str">
        <f t="shared" si="18"/>
        <v/>
      </c>
      <c r="BE42" s="10" t="str">
        <f t="shared" si="19"/>
        <v/>
      </c>
      <c r="BF42" s="263"/>
      <c r="BG42" s="263"/>
    </row>
    <row r="43" spans="1:59" s="132" customFormat="1" ht="15.75" customHeight="1" thickBot="1">
      <c r="A43" s="217"/>
      <c r="B43" s="12"/>
      <c r="C43" s="190" t="s">
        <v>62</v>
      </c>
      <c r="D43" s="143">
        <f>SUM(D12:D42)</f>
        <v>0</v>
      </c>
      <c r="E43" s="143">
        <f>SUM(E12:E42)</f>
        <v>0</v>
      </c>
      <c r="F43" s="143">
        <f>SUM(F12:F42)</f>
        <v>0</v>
      </c>
      <c r="G43" s="143">
        <f>SUM(G12:G42)</f>
        <v>0</v>
      </c>
      <c r="H43" s="143">
        <f>SUM(H12:H42)</f>
        <v>0</v>
      </c>
      <c r="I43" s="229" t="s">
        <v>17</v>
      </c>
      <c r="J43" s="143">
        <f>SUM(J12:J42)</f>
        <v>0</v>
      </c>
      <c r="K43" s="143">
        <f>SUM(K12:K42)</f>
        <v>0</v>
      </c>
      <c r="L43" s="143">
        <f>SUM(L12:L42)</f>
        <v>0</v>
      </c>
      <c r="M43" s="143">
        <f>SUM(M12:M42)</f>
        <v>0</v>
      </c>
      <c r="N43" s="143">
        <f>SUM(N12:N42)</f>
        <v>0</v>
      </c>
      <c r="O43" s="229" t="s">
        <v>17</v>
      </c>
      <c r="P43" s="143">
        <f>SUM(P12:P42)</f>
        <v>0</v>
      </c>
      <c r="Q43" s="143">
        <f>SUM(Q12:Q42)</f>
        <v>0</v>
      </c>
      <c r="R43" s="143">
        <f>SUM(R12:R42)</f>
        <v>0</v>
      </c>
      <c r="S43" s="143">
        <f>SUM(S12:S42)</f>
        <v>0</v>
      </c>
      <c r="T43" s="143">
        <f>SUM(T12:T42)</f>
        <v>0</v>
      </c>
      <c r="U43" s="229" t="s">
        <v>17</v>
      </c>
      <c r="V43" s="143">
        <f>SUM(V12:V42)</f>
        <v>0</v>
      </c>
      <c r="W43" s="143">
        <f>SUM(W12:W42)</f>
        <v>0</v>
      </c>
      <c r="X43" s="143">
        <f>SUM(X12:X42)</f>
        <v>0</v>
      </c>
      <c r="Y43" s="143">
        <f>SUM(Y12:Y42)</f>
        <v>0</v>
      </c>
      <c r="Z43" s="143">
        <f>SUM(Z12:Z42)</f>
        <v>0</v>
      </c>
      <c r="AA43" s="229" t="s">
        <v>17</v>
      </c>
      <c r="AB43" s="143">
        <f>SUM(AB12:AB42)</f>
        <v>14</v>
      </c>
      <c r="AC43" s="143">
        <f>SUM(AC12:AC42)</f>
        <v>182</v>
      </c>
      <c r="AD43" s="143">
        <f>SUM(AD12:AD42)</f>
        <v>7</v>
      </c>
      <c r="AE43" s="143">
        <f>SUM(AE12:AE42)</f>
        <v>98</v>
      </c>
      <c r="AF43" s="143">
        <f>SUM(AF12:AF42)</f>
        <v>19</v>
      </c>
      <c r="AG43" s="229" t="s">
        <v>17</v>
      </c>
      <c r="AH43" s="143">
        <f>SUM(AH12:AH42)</f>
        <v>7</v>
      </c>
      <c r="AI43" s="143">
        <f>SUM(AI12:AI42)</f>
        <v>98</v>
      </c>
      <c r="AJ43" s="143">
        <f>SUM(AJ12:AJ42)</f>
        <v>15</v>
      </c>
      <c r="AK43" s="143">
        <f>SUM(AK12:AK42)</f>
        <v>216</v>
      </c>
      <c r="AL43" s="143">
        <f>SUM(AL12:AL42)</f>
        <v>22</v>
      </c>
      <c r="AM43" s="229" t="s">
        <v>17</v>
      </c>
      <c r="AN43" s="143">
        <f>SUM(AN12:AN42)</f>
        <v>10</v>
      </c>
      <c r="AO43" s="143">
        <f>SUM(AO12:AO42)</f>
        <v>140</v>
      </c>
      <c r="AP43" s="143">
        <f>SUM(AP12:AP42)</f>
        <v>11</v>
      </c>
      <c r="AQ43" s="143">
        <f>SUM(AQ12:AQ42)</f>
        <v>160</v>
      </c>
      <c r="AR43" s="143">
        <f>SUM(AR12:AR42)</f>
        <v>21</v>
      </c>
      <c r="AS43" s="229" t="s">
        <v>17</v>
      </c>
      <c r="AT43" s="143">
        <f>SUM(AT12:AT42)</f>
        <v>7</v>
      </c>
      <c r="AU43" s="143">
        <f>SUM(AU12:AU42)</f>
        <v>98</v>
      </c>
      <c r="AV43" s="143">
        <f>SUM(AV12:AV42)</f>
        <v>4</v>
      </c>
      <c r="AW43" s="143">
        <f>SUM(AW12:AW42)</f>
        <v>56</v>
      </c>
      <c r="AX43" s="143">
        <f>SUM(AX12:AX42)</f>
        <v>14</v>
      </c>
      <c r="AY43" s="229" t="s">
        <v>17</v>
      </c>
      <c r="AZ43" s="143">
        <f t="shared" ref="AZ43:BE43" si="62">SUM(AZ12:AZ42)</f>
        <v>38</v>
      </c>
      <c r="BA43" s="143">
        <f t="shared" si="62"/>
        <v>532</v>
      </c>
      <c r="BB43" s="143">
        <f t="shared" si="62"/>
        <v>37</v>
      </c>
      <c r="BC43" s="143">
        <f t="shared" si="62"/>
        <v>518</v>
      </c>
      <c r="BD43" s="143">
        <f t="shared" si="62"/>
        <v>76</v>
      </c>
      <c r="BE43" s="143">
        <f t="shared" si="62"/>
        <v>75</v>
      </c>
    </row>
    <row r="44" spans="1:59" s="132" customFormat="1" ht="15.75" customHeight="1" thickBot="1">
      <c r="A44" s="188"/>
      <c r="B44" s="189"/>
      <c r="C44" s="130" t="s">
        <v>44</v>
      </c>
      <c r="D44" s="131">
        <f>D10+D43</f>
        <v>0</v>
      </c>
      <c r="E44" s="131">
        <f>E10+E43</f>
        <v>0</v>
      </c>
      <c r="F44" s="131">
        <f>F10+F43</f>
        <v>30</v>
      </c>
      <c r="G44" s="131">
        <f>G10+G43</f>
        <v>600</v>
      </c>
      <c r="H44" s="131">
        <f>H10+H43</f>
        <v>27</v>
      </c>
      <c r="I44" s="230" t="s">
        <v>17</v>
      </c>
      <c r="J44" s="131">
        <f>J10+J43</f>
        <v>19</v>
      </c>
      <c r="K44" s="131">
        <f>K10+K43</f>
        <v>238</v>
      </c>
      <c r="L44" s="131">
        <f>L10+L43</f>
        <v>15</v>
      </c>
      <c r="M44" s="131">
        <f>M10+M43</f>
        <v>210</v>
      </c>
      <c r="N44" s="131">
        <f>N10+N43</f>
        <v>30</v>
      </c>
      <c r="O44" s="230" t="s">
        <v>17</v>
      </c>
      <c r="P44" s="131">
        <f>P10+P43</f>
        <v>13</v>
      </c>
      <c r="Q44" s="131">
        <f>Q10+Q43</f>
        <v>182</v>
      </c>
      <c r="R44" s="131">
        <f>R10+R43</f>
        <v>21</v>
      </c>
      <c r="S44" s="131">
        <f>S10+S43</f>
        <v>334</v>
      </c>
      <c r="T44" s="131">
        <f>T10+T43</f>
        <v>30</v>
      </c>
      <c r="U44" s="230" t="s">
        <v>17</v>
      </c>
      <c r="V44" s="131">
        <f>V10+V43</f>
        <v>14</v>
      </c>
      <c r="W44" s="131">
        <f>W10+W43</f>
        <v>196</v>
      </c>
      <c r="X44" s="131">
        <f>X10+X43</f>
        <v>19</v>
      </c>
      <c r="Y44" s="131">
        <f>Y10+Y43</f>
        <v>266</v>
      </c>
      <c r="Z44" s="131">
        <f>Z10+Z43</f>
        <v>32</v>
      </c>
      <c r="AA44" s="230" t="s">
        <v>17</v>
      </c>
      <c r="AB44" s="131">
        <f>AB10+AB43</f>
        <v>18</v>
      </c>
      <c r="AC44" s="131">
        <f>AC10+AC43</f>
        <v>238</v>
      </c>
      <c r="AD44" s="131">
        <f>AD10+AD43</f>
        <v>16</v>
      </c>
      <c r="AE44" s="131">
        <f>AE10+AE43</f>
        <v>224</v>
      </c>
      <c r="AF44" s="131">
        <f>AF10+AF43</f>
        <v>32</v>
      </c>
      <c r="AG44" s="230" t="s">
        <v>17</v>
      </c>
      <c r="AH44" s="131">
        <f>AH10+AH43</f>
        <v>9</v>
      </c>
      <c r="AI44" s="131">
        <f>AI10+AI43</f>
        <v>126</v>
      </c>
      <c r="AJ44" s="131">
        <f>AJ10+AJ43</f>
        <v>21</v>
      </c>
      <c r="AK44" s="131">
        <f>AK10+AK43</f>
        <v>300</v>
      </c>
      <c r="AL44" s="131">
        <f>AL10+AL43</f>
        <v>30</v>
      </c>
      <c r="AM44" s="230" t="s">
        <v>17</v>
      </c>
      <c r="AN44" s="131">
        <f>AN10+AN43</f>
        <v>12</v>
      </c>
      <c r="AO44" s="131">
        <f>AO10+AO43</f>
        <v>140</v>
      </c>
      <c r="AP44" s="131">
        <f>AP10+AP43</f>
        <v>17</v>
      </c>
      <c r="AQ44" s="131">
        <f>AQ10+AQ43</f>
        <v>216</v>
      </c>
      <c r="AR44" s="131">
        <f>AR10+AR43</f>
        <v>29</v>
      </c>
      <c r="AS44" s="230" t="s">
        <v>17</v>
      </c>
      <c r="AT44" s="131">
        <f>AT10+AT43</f>
        <v>10</v>
      </c>
      <c r="AU44" s="131">
        <f>AU10+AU43</f>
        <v>140</v>
      </c>
      <c r="AV44" s="131">
        <f>AV10+AV43</f>
        <v>17</v>
      </c>
      <c r="AW44" s="131">
        <f>AW10+AW43</f>
        <v>246</v>
      </c>
      <c r="AX44" s="131">
        <f>AX10+AX43</f>
        <v>30</v>
      </c>
      <c r="AY44" s="230" t="s">
        <v>17</v>
      </c>
      <c r="AZ44" s="144">
        <f t="shared" ref="AZ44:BE44" si="63">AZ10+AZ43</f>
        <v>95</v>
      </c>
      <c r="BA44" s="144">
        <f t="shared" si="63"/>
        <v>1330</v>
      </c>
      <c r="BB44" s="144">
        <f t="shared" si="63"/>
        <v>148</v>
      </c>
      <c r="BC44" s="144">
        <f t="shared" si="63"/>
        <v>2184</v>
      </c>
      <c r="BD44" s="144">
        <f t="shared" si="63"/>
        <v>240</v>
      </c>
      <c r="BE44" s="144">
        <f t="shared" si="63"/>
        <v>251</v>
      </c>
    </row>
    <row r="45" spans="1:59" ht="18.75" customHeight="1">
      <c r="A45" s="145"/>
      <c r="B45" s="146"/>
      <c r="C45" s="147" t="s">
        <v>16</v>
      </c>
      <c r="D45" s="52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6"/>
      <c r="W45" s="536"/>
      <c r="X45" s="536"/>
      <c r="Y45" s="536"/>
      <c r="Z45" s="536"/>
      <c r="AA45" s="536"/>
      <c r="AB45" s="526"/>
      <c r="AC45" s="536"/>
      <c r="AD45" s="536"/>
      <c r="AE45" s="536"/>
      <c r="AF45" s="536"/>
      <c r="AG45" s="536"/>
      <c r="AH45" s="536"/>
      <c r="AI45" s="536"/>
      <c r="AJ45" s="536"/>
      <c r="AK45" s="536"/>
      <c r="AL45" s="536"/>
      <c r="AM45" s="536"/>
      <c r="AN45" s="536"/>
      <c r="AO45" s="536"/>
      <c r="AP45" s="536"/>
      <c r="AQ45" s="536"/>
      <c r="AR45" s="536"/>
      <c r="AS45" s="536"/>
      <c r="AT45" s="536"/>
      <c r="AU45" s="536"/>
      <c r="AV45" s="536"/>
      <c r="AW45" s="536"/>
      <c r="AX45" s="536"/>
      <c r="AY45" s="536"/>
      <c r="AZ45" s="528"/>
      <c r="BA45" s="537"/>
      <c r="BB45" s="537"/>
      <c r="BC45" s="537"/>
      <c r="BD45" s="537"/>
      <c r="BE45" s="537"/>
      <c r="BF45" s="264"/>
      <c r="BG45" s="264"/>
    </row>
    <row r="46" spans="1:59" s="105" customFormat="1" ht="15.75" customHeight="1">
      <c r="A46" s="53"/>
      <c r="B46" s="280" t="s">
        <v>15</v>
      </c>
      <c r="C46" s="55" t="s">
        <v>54</v>
      </c>
      <c r="D46" s="113"/>
      <c r="E46" s="6" t="str">
        <f>IF(D46*14=0,"",D46*14)</f>
        <v/>
      </c>
      <c r="F46" s="113"/>
      <c r="G46" s="6" t="str">
        <f>IF(F46*14=0,"",F46*14)</f>
        <v/>
      </c>
      <c r="H46" s="113"/>
      <c r="I46" s="114"/>
      <c r="J46" s="60"/>
      <c r="K46" s="6" t="str">
        <f>IF(J46*14=0,"",J46*14)</f>
        <v/>
      </c>
      <c r="L46" s="59"/>
      <c r="M46" s="6" t="str">
        <f>IF(L46*14=0,"",L46*14)</f>
        <v/>
      </c>
      <c r="N46" s="59"/>
      <c r="O46" s="63"/>
      <c r="P46" s="59"/>
      <c r="Q46" s="6" t="str">
        <f>IF(P46*14=0,"",P46*14)</f>
        <v/>
      </c>
      <c r="R46" s="59"/>
      <c r="S46" s="6" t="str">
        <f>IF(R46*14=0,"",R46*14)</f>
        <v/>
      </c>
      <c r="T46" s="59"/>
      <c r="U46" s="62"/>
      <c r="V46" s="60"/>
      <c r="W46" s="6" t="str">
        <f>IF(V46*14=0,"",V46*14)</f>
        <v/>
      </c>
      <c r="X46" s="59"/>
      <c r="Y46" s="6" t="str">
        <f>IF(X46*14=0,"",X46*14)</f>
        <v/>
      </c>
      <c r="Z46" s="59"/>
      <c r="AA46" s="63"/>
      <c r="AB46" s="59"/>
      <c r="AC46" s="6" t="str">
        <f>IF(AB46*14=0,"",AB46*14)</f>
        <v/>
      </c>
      <c r="AD46" s="59"/>
      <c r="AE46" s="6" t="str">
        <f>IF(AD46*14=0,"",AD46*14)</f>
        <v/>
      </c>
      <c r="AF46" s="59"/>
      <c r="AG46" s="62"/>
      <c r="AH46" s="60"/>
      <c r="AI46" s="6" t="str">
        <f>IF(AH46*14=0,"",AH46*14)</f>
        <v/>
      </c>
      <c r="AJ46" s="59"/>
      <c r="AK46" s="6" t="str">
        <f>IF(AJ46*14=0,"",AJ46*14)</f>
        <v/>
      </c>
      <c r="AL46" s="59"/>
      <c r="AM46" s="63"/>
      <c r="AN46" s="60"/>
      <c r="AO46" s="6" t="str">
        <f>IF(AN46*14=0,"",AN46*14)</f>
        <v/>
      </c>
      <c r="AP46" s="61"/>
      <c r="AQ46" s="6" t="str">
        <f>IF(AP46*14=0,"",AP46*14)</f>
        <v/>
      </c>
      <c r="AR46" s="61"/>
      <c r="AS46" s="64"/>
      <c r="AT46" s="59"/>
      <c r="AU46" s="6" t="str">
        <f>IF(AT46*14=0,"",AT46*14)</f>
        <v/>
      </c>
      <c r="AV46" s="59"/>
      <c r="AW46" s="6" t="str">
        <f>IF(AV46*14=0,"",AV46*14)</f>
        <v/>
      </c>
      <c r="AX46" s="59"/>
      <c r="AY46" s="59"/>
      <c r="AZ46" s="8" t="str">
        <f>IF(D46+J46+P46+V46+AB46+AH46+AN46+AT46=0,"",D46+J46+P46+V46+AB46+AH46+AN46+AT46)</f>
        <v/>
      </c>
      <c r="BA46" s="18" t="str">
        <f>IF((P46+V46+AB46+AH46+AN46+AT46)*14=0,"",(P46+V46+AB46+AH46+AN46+AT46)*14)</f>
        <v/>
      </c>
      <c r="BB46" s="9" t="str">
        <f>IF(F46+L46+R46+X46+AD46+AJ46+AP46+AV46=0,"",F46+L46+R46+X46+AD46+AJ46+AP46+AV46)</f>
        <v/>
      </c>
      <c r="BC46" s="6" t="str">
        <f>IF((L46+F46+R46+X46+AD46+AJ46+AP46+AV46)*14=0,"",(L46+F46+R46+X46+AD46+AJ46+AP46+AV46)*14)</f>
        <v/>
      </c>
      <c r="BD46" s="66" t="s">
        <v>17</v>
      </c>
      <c r="BE46" s="213" t="str">
        <f>IF(D46+F46+L46+J46+P46+R46+V46+X46+AB46+AD46+AH46+AJ46+AN46+AP46+AT46+AV46=0,"",D46+F46+L46+J46+P46+R46+V46+X46+AB46+AD46+AH46+AJ46+AN46+AP46+AT46+AV46)</f>
        <v/>
      </c>
      <c r="BF46" s="223"/>
      <c r="BG46" s="223"/>
    </row>
    <row r="47" spans="1:59" s="105" customFormat="1" ht="15.75" customHeight="1">
      <c r="A47" s="281"/>
      <c r="B47" s="280" t="s">
        <v>15</v>
      </c>
      <c r="C47" s="55" t="s">
        <v>55</v>
      </c>
      <c r="D47" s="113"/>
      <c r="E47" s="6" t="str">
        <f>IF(D47*14=0,"",D47*14)</f>
        <v/>
      </c>
      <c r="F47" s="113"/>
      <c r="G47" s="6" t="str">
        <f>IF(F47*14=0,"",F47*14)</f>
        <v/>
      </c>
      <c r="H47" s="113"/>
      <c r="I47" s="114"/>
      <c r="J47" s="60"/>
      <c r="K47" s="6" t="str">
        <f>IF(J47*14=0,"",J47*14)</f>
        <v/>
      </c>
      <c r="L47" s="59"/>
      <c r="M47" s="6" t="str">
        <f>IF(L47*14=0,"",L47*14)</f>
        <v/>
      </c>
      <c r="N47" s="59"/>
      <c r="O47" s="63"/>
      <c r="P47" s="59"/>
      <c r="Q47" s="6" t="str">
        <f>IF(P47*14=0,"",P47*14)</f>
        <v/>
      </c>
      <c r="R47" s="59"/>
      <c r="S47" s="6" t="str">
        <f>IF(R47*14=0,"",R47*14)</f>
        <v/>
      </c>
      <c r="T47" s="59"/>
      <c r="U47" s="62"/>
      <c r="V47" s="60"/>
      <c r="W47" s="6" t="str">
        <f>IF(V47*14=0,"",V47*14)</f>
        <v/>
      </c>
      <c r="X47" s="59"/>
      <c r="Y47" s="6" t="str">
        <f>IF(X47*14=0,"",X47*14)</f>
        <v/>
      </c>
      <c r="Z47" s="59"/>
      <c r="AA47" s="63"/>
      <c r="AB47" s="59"/>
      <c r="AC47" s="6" t="str">
        <f>IF(AB47*14=0,"",AB47*14)</f>
        <v/>
      </c>
      <c r="AD47" s="59"/>
      <c r="AE47" s="6" t="str">
        <f>IF(AD47*14=0,"",AD47*14)</f>
        <v/>
      </c>
      <c r="AF47" s="59"/>
      <c r="AG47" s="62"/>
      <c r="AH47" s="60"/>
      <c r="AI47" s="6" t="str">
        <f>IF(AH47*14=0,"",AH47*14)</f>
        <v/>
      </c>
      <c r="AJ47" s="59"/>
      <c r="AK47" s="6" t="str">
        <f>IF(AJ47*14=0,"",AJ47*14)</f>
        <v/>
      </c>
      <c r="AL47" s="59"/>
      <c r="AM47" s="63"/>
      <c r="AN47" s="60"/>
      <c r="AO47" s="6" t="str">
        <f>IF(AN47*14=0,"",AN47*14)</f>
        <v/>
      </c>
      <c r="AP47" s="61"/>
      <c r="AQ47" s="6" t="str">
        <f>IF(AP47*14=0,"",AP47*14)</f>
        <v/>
      </c>
      <c r="AR47" s="61"/>
      <c r="AS47" s="64"/>
      <c r="AT47" s="59"/>
      <c r="AU47" s="6" t="str">
        <f>IF(AT47*14=0,"",AT47*14)</f>
        <v/>
      </c>
      <c r="AV47" s="59"/>
      <c r="AW47" s="6" t="str">
        <f>IF(AV47*14=0,"",AV47*14)</f>
        <v/>
      </c>
      <c r="AX47" s="59"/>
      <c r="AY47" s="59"/>
      <c r="AZ47" s="8" t="str">
        <f>IF(D47+J47+P47+V47+AB47+AH47+AN47+AT47=0,"",D47+J47+P47+V47+AB47+AH47+AN47+AT47)</f>
        <v/>
      </c>
      <c r="BA47" s="18" t="str">
        <f>IF((P47+V47+AB47+AH47+AN47+AT47)*14=0,"",(P47+V47+AB47+AH47+AN47+AT47)*14)</f>
        <v/>
      </c>
      <c r="BB47" s="9" t="str">
        <f>IF(F47+L47+R47+X47+AD47+AJ47+AP47+AV47=0,"",F47+L47+R47+X47+AD47+AJ47+AP47+AV47)</f>
        <v/>
      </c>
      <c r="BC47" s="6" t="str">
        <f>IF((L47+F47+R47+X47+AD47+AJ47+AP47+AV47)*14=0,"",(L47+F47+R47+X47+AD47+AJ47+AP47+AV47)*14)</f>
        <v/>
      </c>
      <c r="BD47" s="66" t="s">
        <v>17</v>
      </c>
      <c r="BE47" s="213" t="str">
        <f>IF(D47+F47+L47+J47+P47+R47+V47+X47+AB47+AD47+AH47+AJ47+AN47+AP47+AT47+AV47=0,"",D47+F47+L47+J47+P47+R47+V47+X47+AB47+AD47+AH47+AJ47+AN47+AP47+AT47+AV47)</f>
        <v/>
      </c>
      <c r="BF47" s="223"/>
      <c r="BG47" s="223"/>
    </row>
    <row r="48" spans="1:59" s="105" customFormat="1" ht="15.75" customHeight="1" thickBot="1">
      <c r="A48" s="106"/>
      <c r="B48" s="280" t="s">
        <v>15</v>
      </c>
      <c r="C48" s="55" t="s">
        <v>56</v>
      </c>
      <c r="D48" s="113"/>
      <c r="E48" s="6" t="str">
        <f>IF(D48*14=0,"",D48*14)</f>
        <v/>
      </c>
      <c r="F48" s="113"/>
      <c r="G48" s="6" t="str">
        <f>IF(F48*14=0,"",F48*14)</f>
        <v/>
      </c>
      <c r="H48" s="113"/>
      <c r="I48" s="114"/>
      <c r="J48" s="60"/>
      <c r="K48" s="6" t="str">
        <f>IF(J48*14=0,"",J48*14)</f>
        <v/>
      </c>
      <c r="L48" s="59"/>
      <c r="M48" s="6" t="str">
        <f>IF(L48*14=0,"",L48*14)</f>
        <v/>
      </c>
      <c r="N48" s="59"/>
      <c r="O48" s="63"/>
      <c r="P48" s="59"/>
      <c r="Q48" s="6" t="str">
        <f>IF(P48*14=0,"",P48*14)</f>
        <v/>
      </c>
      <c r="R48" s="59"/>
      <c r="S48" s="6" t="str">
        <f>IF(R48*14=0,"",R48*14)</f>
        <v/>
      </c>
      <c r="T48" s="59"/>
      <c r="U48" s="62"/>
      <c r="V48" s="60"/>
      <c r="W48" s="6" t="str">
        <f>IF(V48*14=0,"",V48*14)</f>
        <v/>
      </c>
      <c r="X48" s="59"/>
      <c r="Y48" s="6" t="str">
        <f>IF(X48*14=0,"",X48*14)</f>
        <v/>
      </c>
      <c r="Z48" s="59"/>
      <c r="AA48" s="63"/>
      <c r="AB48" s="59"/>
      <c r="AC48" s="6" t="str">
        <f>IF(AB48*14=0,"",AB48*14)</f>
        <v/>
      </c>
      <c r="AD48" s="59"/>
      <c r="AE48" s="6" t="str">
        <f>IF(AD48*14=0,"",AD48*14)</f>
        <v/>
      </c>
      <c r="AF48" s="59"/>
      <c r="AG48" s="62"/>
      <c r="AH48" s="60"/>
      <c r="AI48" s="6" t="str">
        <f>IF(AH48*14=0,"",AH48*14)</f>
        <v/>
      </c>
      <c r="AJ48" s="59"/>
      <c r="AK48" s="6" t="str">
        <f>IF(AJ48*14=0,"",AJ48*14)</f>
        <v/>
      </c>
      <c r="AL48" s="59"/>
      <c r="AM48" s="63"/>
      <c r="AN48" s="60"/>
      <c r="AO48" s="6" t="str">
        <f>IF(AN48*14=0,"",AN48*14)</f>
        <v/>
      </c>
      <c r="AP48" s="61"/>
      <c r="AQ48" s="6" t="str">
        <f>IF(AP48*14=0,"",AP48*14)</f>
        <v/>
      </c>
      <c r="AR48" s="61"/>
      <c r="AS48" s="64"/>
      <c r="AT48" s="59"/>
      <c r="AU48" s="6" t="str">
        <f>IF(AT48*14=0,"",AT48*14)</f>
        <v/>
      </c>
      <c r="AV48" s="59"/>
      <c r="AW48" s="6" t="str">
        <f>IF(AV48*14=0,"",AV48*14)</f>
        <v/>
      </c>
      <c r="AX48" s="59"/>
      <c r="AY48" s="59"/>
      <c r="AZ48" s="8" t="str">
        <f>IF(D48+J48+P48+V48+AB48+AH48+AN48+AT48=0,"",D48+J48+P48+V48+AB48+AH48+AN48+AT48)</f>
        <v/>
      </c>
      <c r="BA48" s="18" t="str">
        <f>IF((P48+V48+AB48+AH48+AN48+AT48)*14=0,"",(P48+V48+AB48+AH48+AN48+AT48)*14)</f>
        <v/>
      </c>
      <c r="BB48" s="9" t="str">
        <f>IF(F48+L48+R48+X48+AD48+AJ48+AP48+AV48=0,"",F48+L48+R48+X48+AD48+AJ48+AP48+AV48)</f>
        <v/>
      </c>
      <c r="BC48" s="18" t="str">
        <f>IF((L48+F48+R48+X48+AD48+AJ48+AP48+AV48)*14=0,"",(L48+F48+R48+X48+AD48+AJ48+AP48+AV48)*14)</f>
        <v/>
      </c>
      <c r="BD48" s="66" t="s">
        <v>17</v>
      </c>
      <c r="BE48" s="213" t="str">
        <f>IF(D48+F48+L48+J48+P48+R48+V48+X48+AB48+AD48+AH48+AJ48+AN48+AP48+AT48+AV48=0,"",D48+F48+L48+J48+P48+R48+V48+X48+AB48+AD48+AH48+AJ48+AN48+AP48+AT48+AV48)</f>
        <v/>
      </c>
      <c r="BF48" s="223"/>
      <c r="BG48" s="223"/>
    </row>
    <row r="49" spans="1:59" ht="15.75" customHeight="1" thickBot="1">
      <c r="A49" s="148"/>
      <c r="B49" s="149"/>
      <c r="C49" s="150" t="s">
        <v>18</v>
      </c>
      <c r="D49" s="151">
        <f>SUM(D46:D48)</f>
        <v>0</v>
      </c>
      <c r="E49" s="152" t="str">
        <f>IF(D49*14=0,"",D49*14)</f>
        <v/>
      </c>
      <c r="F49" s="153">
        <f>SUM(F46:F48)</f>
        <v>0</v>
      </c>
      <c r="G49" s="152" t="str">
        <f>IF(F49*14=0,"",F49*14)</f>
        <v/>
      </c>
      <c r="H49" s="154" t="s">
        <v>17</v>
      </c>
      <c r="I49" s="155" t="s">
        <v>17</v>
      </c>
      <c r="J49" s="156">
        <f>SUM(J46:J48)</f>
        <v>0</v>
      </c>
      <c r="K49" s="152" t="str">
        <f>IF(J49*14=0,"",J49*14)</f>
        <v/>
      </c>
      <c r="L49" s="153">
        <f>SUM(L46:L48)</f>
        <v>0</v>
      </c>
      <c r="M49" s="152" t="str">
        <f>IF(L49*14=0,"",L49*14)</f>
        <v/>
      </c>
      <c r="N49" s="154" t="s">
        <v>17</v>
      </c>
      <c r="O49" s="155" t="s">
        <v>17</v>
      </c>
      <c r="P49" s="151">
        <f>SUM(P46:P48)</f>
        <v>0</v>
      </c>
      <c r="Q49" s="152" t="str">
        <f>IF(P49*14=0,"",P49*14)</f>
        <v/>
      </c>
      <c r="R49" s="153">
        <f>SUM(R46:R48)</f>
        <v>0</v>
      </c>
      <c r="S49" s="152" t="str">
        <f>IF(R49*14=0,"",R49*14)</f>
        <v/>
      </c>
      <c r="T49" s="157" t="s">
        <v>17</v>
      </c>
      <c r="U49" s="155" t="s">
        <v>17</v>
      </c>
      <c r="V49" s="156">
        <f>SUM(V46:V48)</f>
        <v>0</v>
      </c>
      <c r="W49" s="152" t="str">
        <f>IF(V49*14=0,"",V49*14)</f>
        <v/>
      </c>
      <c r="X49" s="153">
        <f>SUM(X46:X48)</f>
        <v>0</v>
      </c>
      <c r="Y49" s="152" t="str">
        <f>IF(X49*14=0,"",X49*14)</f>
        <v/>
      </c>
      <c r="Z49" s="154" t="s">
        <v>17</v>
      </c>
      <c r="AA49" s="155" t="s">
        <v>17</v>
      </c>
      <c r="AB49" s="151">
        <f>SUM(AB46:AB48)</f>
        <v>0</v>
      </c>
      <c r="AC49" s="152" t="str">
        <f>IF(AB49*14=0,"",AB49*14)</f>
        <v/>
      </c>
      <c r="AD49" s="153">
        <f>SUM(AD46:AD48)</f>
        <v>0</v>
      </c>
      <c r="AE49" s="152" t="str">
        <f>IF(AD49*14=0,"",AD49*14)</f>
        <v/>
      </c>
      <c r="AF49" s="154" t="s">
        <v>17</v>
      </c>
      <c r="AG49" s="155" t="s">
        <v>17</v>
      </c>
      <c r="AH49" s="156">
        <f>SUM(AH46:AH48)</f>
        <v>0</v>
      </c>
      <c r="AI49" s="152" t="str">
        <f>IF(AH49*14=0,"",AH49*14)</f>
        <v/>
      </c>
      <c r="AJ49" s="153">
        <f>SUM(AJ46:AJ48)</f>
        <v>0</v>
      </c>
      <c r="AK49" s="152" t="str">
        <f>IF(AJ49*14=0,"",AJ49*14)</f>
        <v/>
      </c>
      <c r="AL49" s="154" t="s">
        <v>17</v>
      </c>
      <c r="AM49" s="155" t="s">
        <v>17</v>
      </c>
      <c r="AN49" s="151">
        <f>SUM(AN46:AN48)</f>
        <v>0</v>
      </c>
      <c r="AO49" s="152" t="str">
        <f>IF(AN49*14=0,"",AN49*14)</f>
        <v/>
      </c>
      <c r="AP49" s="153">
        <f>SUM(AP46:AP48)</f>
        <v>0</v>
      </c>
      <c r="AQ49" s="152" t="str">
        <f>IF(AP49*14=0,"",AP49*14)</f>
        <v/>
      </c>
      <c r="AR49" s="157" t="s">
        <v>17</v>
      </c>
      <c r="AS49" s="155" t="s">
        <v>17</v>
      </c>
      <c r="AT49" s="156">
        <f>SUM(AT46:AT48)</f>
        <v>0</v>
      </c>
      <c r="AU49" s="152" t="str">
        <f>IF(AT49*14=0,"",AT49*14)</f>
        <v/>
      </c>
      <c r="AV49" s="153">
        <f>SUM(AV46:AV48)</f>
        <v>0</v>
      </c>
      <c r="AW49" s="152" t="str">
        <f>IF(AV49*14=0,"",AV49*14)</f>
        <v/>
      </c>
      <c r="AX49" s="154" t="s">
        <v>17</v>
      </c>
      <c r="AY49" s="155" t="s">
        <v>17</v>
      </c>
      <c r="AZ49" s="158" t="str">
        <f>IF(D49+J49+P49+V49=0,"",D49+J49+P49+V49)</f>
        <v/>
      </c>
      <c r="BA49" s="246" t="str">
        <f>IF((P49+V49+AB49+AH49+AN49+AT49)*14=0,"",(P49+V49+AB49+AH49+AN49+AT49)*14)</f>
        <v/>
      </c>
      <c r="BB49" s="247" t="str">
        <f>IF(F49+L49+R49+X49=0,"",F49+L49+R49+X49)</f>
        <v/>
      </c>
      <c r="BC49" s="248" t="str">
        <f>IF((L49+F49+R49+X49+AD49+AJ49+AP49+AV49)*14=0,"",(L49+F49+R49+X49+AD49+AJ49+AP49+AV49)*14)</f>
        <v/>
      </c>
      <c r="BD49" s="154" t="s">
        <v>17</v>
      </c>
      <c r="BE49" s="159" t="s">
        <v>43</v>
      </c>
    </row>
    <row r="50" spans="1:59" ht="15.75" customHeight="1" thickBot="1">
      <c r="A50" s="160"/>
      <c r="B50" s="161"/>
      <c r="C50" s="162" t="s">
        <v>45</v>
      </c>
      <c r="D50" s="163">
        <f>D44+D49</f>
        <v>0</v>
      </c>
      <c r="E50" s="164" t="str">
        <f>IF(D50*14=0,"",D50*14)</f>
        <v/>
      </c>
      <c r="F50" s="165">
        <f>F44+F49</f>
        <v>30</v>
      </c>
      <c r="G50" s="164">
        <f>IF(F50*14=0,"",F50*14)</f>
        <v>420</v>
      </c>
      <c r="H50" s="166" t="s">
        <v>17</v>
      </c>
      <c r="I50" s="167" t="s">
        <v>17</v>
      </c>
      <c r="J50" s="168">
        <f>J44+J49</f>
        <v>19</v>
      </c>
      <c r="K50" s="164">
        <f>IF(J50*14=0,"",J50*14)</f>
        <v>266</v>
      </c>
      <c r="L50" s="165">
        <f>L44+L49</f>
        <v>15</v>
      </c>
      <c r="M50" s="164">
        <f>IF(L50*14=0,"",L50*14)</f>
        <v>210</v>
      </c>
      <c r="N50" s="166" t="s">
        <v>17</v>
      </c>
      <c r="O50" s="167" t="s">
        <v>17</v>
      </c>
      <c r="P50" s="163">
        <f>P44+P49</f>
        <v>13</v>
      </c>
      <c r="Q50" s="164">
        <f>IF(P50*14=0,"",P50*14)</f>
        <v>182</v>
      </c>
      <c r="R50" s="165">
        <f>R44+R49</f>
        <v>21</v>
      </c>
      <c r="S50" s="164">
        <f>IF(R50*14=0,"",R50*14)</f>
        <v>294</v>
      </c>
      <c r="T50" s="169" t="s">
        <v>17</v>
      </c>
      <c r="U50" s="167" t="s">
        <v>17</v>
      </c>
      <c r="V50" s="168">
        <f>V44+V49</f>
        <v>14</v>
      </c>
      <c r="W50" s="164">
        <f>IF(V50*14=0,"",V50*14)</f>
        <v>196</v>
      </c>
      <c r="X50" s="165">
        <f>X44+X49</f>
        <v>19</v>
      </c>
      <c r="Y50" s="164">
        <f>IF(X50*14=0,"",X50*14)</f>
        <v>266</v>
      </c>
      <c r="Z50" s="166" t="s">
        <v>17</v>
      </c>
      <c r="AA50" s="167" t="s">
        <v>17</v>
      </c>
      <c r="AB50" s="163">
        <f>AB44+AB49</f>
        <v>18</v>
      </c>
      <c r="AC50" s="164">
        <f>IF(AB50*14=0,"",AB50*14)</f>
        <v>252</v>
      </c>
      <c r="AD50" s="165">
        <f>AD44+AD49</f>
        <v>16</v>
      </c>
      <c r="AE50" s="164">
        <f>IF(AD50*14=0,"",AD50*14)</f>
        <v>224</v>
      </c>
      <c r="AF50" s="166" t="s">
        <v>17</v>
      </c>
      <c r="AG50" s="167" t="s">
        <v>17</v>
      </c>
      <c r="AH50" s="168">
        <f>AH44+AH49</f>
        <v>9</v>
      </c>
      <c r="AI50" s="164">
        <f>IF(AH50*14=0,"",AH50*14)</f>
        <v>126</v>
      </c>
      <c r="AJ50" s="165">
        <f>AJ44+AJ49</f>
        <v>21</v>
      </c>
      <c r="AK50" s="164">
        <f>IF(AJ50*14=0,"",AJ50*14)</f>
        <v>294</v>
      </c>
      <c r="AL50" s="166" t="s">
        <v>17</v>
      </c>
      <c r="AM50" s="167" t="s">
        <v>17</v>
      </c>
      <c r="AN50" s="163">
        <f>AN44+AN49</f>
        <v>12</v>
      </c>
      <c r="AO50" s="164">
        <f>IF(AN50*14=0,"",AN50*14)</f>
        <v>168</v>
      </c>
      <c r="AP50" s="165">
        <f>AP44+AP49</f>
        <v>17</v>
      </c>
      <c r="AQ50" s="164">
        <f>IF(AP50*14=0,"",AP50*14)</f>
        <v>238</v>
      </c>
      <c r="AR50" s="169" t="s">
        <v>17</v>
      </c>
      <c r="AS50" s="167" t="s">
        <v>17</v>
      </c>
      <c r="AT50" s="168">
        <f>AT44+AT49</f>
        <v>10</v>
      </c>
      <c r="AU50" s="164">
        <f>IF(AT50*14=0,"",AT50*14)</f>
        <v>140</v>
      </c>
      <c r="AV50" s="165">
        <f>AV44+AV49</f>
        <v>17</v>
      </c>
      <c r="AW50" s="164">
        <f>IF(AV50*14=0,"",AV50*14)</f>
        <v>238</v>
      </c>
      <c r="AX50" s="166" t="s">
        <v>17</v>
      </c>
      <c r="AY50" s="167" t="s">
        <v>17</v>
      </c>
      <c r="AZ50" s="170">
        <f>IF(D50+J50+P50+V50+AB50+AN50+AT50+AH50=0,"",D50+J50+P50+V50+AB50+AN50+AT50+AH50)</f>
        <v>95</v>
      </c>
      <c r="BA50" s="249">
        <f>IF((P50+V50+AB50+AH50+AN50+AT50)*14=0,"",(P50+V50+AB50+AH50+AN50+AT50)*14)</f>
        <v>1064</v>
      </c>
      <c r="BB50" s="158">
        <f>IF(F50+L50+R50+X50+AD50+AP50+AV50+AJ50=0,"",F50+L50+R50+X50+AD50+AP50+AV50+AJ50)</f>
        <v>156</v>
      </c>
      <c r="BC50" s="250">
        <f>IF((L50+F50+R50+X50+AD50+AJ50+AP50+AV50)*14=0,"",(L50+F50+R50+X50+AD50+AJ50+AP50+AV50)*14)</f>
        <v>2184</v>
      </c>
      <c r="BD50" s="166" t="s">
        <v>17</v>
      </c>
      <c r="BE50" s="171" t="s">
        <v>43</v>
      </c>
    </row>
    <row r="51" spans="1:59" ht="15.75" customHeight="1" thickTop="1">
      <c r="A51" s="172"/>
      <c r="B51" s="245"/>
      <c r="C51" s="173"/>
      <c r="D51" s="526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26"/>
      <c r="AC51" s="536"/>
      <c r="AD51" s="536"/>
      <c r="AE51" s="536"/>
      <c r="AF51" s="536"/>
      <c r="AG51" s="536"/>
      <c r="AH51" s="536"/>
      <c r="AI51" s="536"/>
      <c r="AJ51" s="536"/>
      <c r="AK51" s="536"/>
      <c r="AL51" s="536"/>
      <c r="AM51" s="536"/>
      <c r="AN51" s="536"/>
      <c r="AO51" s="536"/>
      <c r="AP51" s="536"/>
      <c r="AQ51" s="536"/>
      <c r="AR51" s="536"/>
      <c r="AS51" s="536"/>
      <c r="AT51" s="536"/>
      <c r="AU51" s="536"/>
      <c r="AV51" s="536"/>
      <c r="AW51" s="536"/>
      <c r="AX51" s="536"/>
      <c r="AY51" s="536"/>
      <c r="AZ51" s="528"/>
      <c r="BA51" s="537"/>
      <c r="BB51" s="537"/>
      <c r="BC51" s="537"/>
      <c r="BD51" s="537"/>
      <c r="BE51" s="537"/>
      <c r="BF51" s="264"/>
      <c r="BG51" s="264"/>
    </row>
    <row r="52" spans="1:59" s="123" customFormat="1" ht="15.75" customHeight="1">
      <c r="A52" s="206"/>
      <c r="B52" s="118" t="s">
        <v>15</v>
      </c>
      <c r="C52" s="199" t="s">
        <v>20</v>
      </c>
      <c r="D52" s="201"/>
      <c r="E52" s="72"/>
      <c r="F52" s="72"/>
      <c r="G52" s="72"/>
      <c r="H52" s="73"/>
      <c r="I52" s="204"/>
      <c r="J52" s="203"/>
      <c r="K52" s="72"/>
      <c r="L52" s="72"/>
      <c r="M52" s="72"/>
      <c r="N52" s="73"/>
      <c r="O52" s="204"/>
      <c r="P52" s="205"/>
      <c r="Q52" s="72"/>
      <c r="R52" s="72"/>
      <c r="S52" s="72"/>
      <c r="T52" s="73"/>
      <c r="U52" s="73"/>
      <c r="V52" s="205"/>
      <c r="W52" s="72"/>
      <c r="X52" s="72"/>
      <c r="Y52" s="72"/>
      <c r="Z52" s="73"/>
      <c r="AA52" s="204"/>
      <c r="AB52" s="203"/>
      <c r="AC52" s="72"/>
      <c r="AD52" s="72"/>
      <c r="AE52" s="72"/>
      <c r="AF52" s="73"/>
      <c r="AG52" s="73"/>
      <c r="AH52" s="73"/>
      <c r="AI52" s="72"/>
      <c r="AJ52" s="72"/>
      <c r="AK52" s="68"/>
      <c r="AL52" s="92"/>
      <c r="AM52" s="207"/>
      <c r="AN52" s="203"/>
      <c r="AO52" s="72"/>
      <c r="AP52" s="72"/>
      <c r="AQ52" s="72"/>
      <c r="AR52" s="73"/>
      <c r="AS52" s="204"/>
      <c r="AT52" s="203"/>
      <c r="AU52" s="72"/>
      <c r="AV52" s="72"/>
      <c r="AW52" s="13"/>
      <c r="AX52" s="7"/>
      <c r="AY52" s="74"/>
      <c r="AZ52" s="177"/>
      <c r="BA52" s="178"/>
      <c r="BB52" s="178"/>
      <c r="BC52" s="178"/>
      <c r="BD52" s="178"/>
      <c r="BE52" s="178"/>
      <c r="BF52" s="265"/>
      <c r="BG52" s="265"/>
    </row>
    <row r="53" spans="1:59" s="123" customFormat="1" ht="15.75" customHeight="1">
      <c r="A53" s="197"/>
      <c r="B53" s="75" t="s">
        <v>15</v>
      </c>
      <c r="C53" s="200" t="s">
        <v>21</v>
      </c>
      <c r="D53" s="202"/>
      <c r="E53" s="72"/>
      <c r="F53" s="72"/>
      <c r="G53" s="72"/>
      <c r="H53" s="73"/>
      <c r="I53" s="52"/>
      <c r="J53" s="203"/>
      <c r="K53" s="72"/>
      <c r="L53" s="72"/>
      <c r="M53" s="72"/>
      <c r="N53" s="73"/>
      <c r="O53" s="52"/>
      <c r="P53" s="205"/>
      <c r="Q53" s="72"/>
      <c r="R53" s="72"/>
      <c r="S53" s="72"/>
      <c r="T53" s="73"/>
      <c r="U53" s="73"/>
      <c r="V53" s="205"/>
      <c r="W53" s="72"/>
      <c r="X53" s="72"/>
      <c r="Y53" s="72"/>
      <c r="Z53" s="73"/>
      <c r="AA53" s="52"/>
      <c r="AB53" s="203"/>
      <c r="AC53" s="72"/>
      <c r="AD53" s="72"/>
      <c r="AE53" s="72"/>
      <c r="AF53" s="73"/>
      <c r="AG53" s="73"/>
      <c r="AH53" s="73"/>
      <c r="AI53" s="72"/>
      <c r="AJ53" s="72"/>
      <c r="AK53" s="68"/>
      <c r="AL53" s="92"/>
      <c r="AM53" s="208"/>
      <c r="AN53" s="203"/>
      <c r="AO53" s="72"/>
      <c r="AP53" s="72"/>
      <c r="AQ53" s="72"/>
      <c r="AR53" s="73"/>
      <c r="AS53" s="52"/>
      <c r="AT53" s="203"/>
      <c r="AU53" s="72"/>
      <c r="AV53" s="72"/>
      <c r="AW53" s="13"/>
      <c r="AX53" s="7"/>
      <c r="AY53" s="74"/>
      <c r="AZ53" s="177"/>
      <c r="BA53" s="178"/>
      <c r="BB53" s="178"/>
      <c r="BC53" s="178"/>
      <c r="BD53" s="178"/>
      <c r="BE53" s="178"/>
      <c r="BF53" s="265"/>
      <c r="BG53" s="265"/>
    </row>
    <row r="54" spans="1:59" s="123" customFormat="1" ht="15.75" customHeight="1">
      <c r="A54" s="197"/>
      <c r="B54" s="75" t="s">
        <v>15</v>
      </c>
      <c r="C54" s="200" t="s">
        <v>33</v>
      </c>
      <c r="D54" s="202"/>
      <c r="E54" s="72"/>
      <c r="F54" s="72"/>
      <c r="G54" s="72"/>
      <c r="H54" s="73"/>
      <c r="I54" s="52"/>
      <c r="J54" s="203"/>
      <c r="K54" s="72"/>
      <c r="L54" s="72"/>
      <c r="M54" s="72"/>
      <c r="N54" s="73"/>
      <c r="O54" s="52"/>
      <c r="P54" s="205"/>
      <c r="Q54" s="72"/>
      <c r="R54" s="72"/>
      <c r="S54" s="72"/>
      <c r="T54" s="73"/>
      <c r="U54" s="73"/>
      <c r="V54" s="205"/>
      <c r="W54" s="72"/>
      <c r="X54" s="72"/>
      <c r="Y54" s="72"/>
      <c r="Z54" s="73"/>
      <c r="AA54" s="52"/>
      <c r="AB54" s="203"/>
      <c r="AC54" s="72"/>
      <c r="AD54" s="72"/>
      <c r="AE54" s="72"/>
      <c r="AF54" s="73"/>
      <c r="AG54" s="73"/>
      <c r="AH54" s="73"/>
      <c r="AI54" s="72"/>
      <c r="AJ54" s="72"/>
      <c r="AK54" s="68"/>
      <c r="AL54" s="92"/>
      <c r="AM54" s="208"/>
      <c r="AN54" s="203"/>
      <c r="AO54" s="72"/>
      <c r="AP54" s="72"/>
      <c r="AQ54" s="72"/>
      <c r="AR54" s="73"/>
      <c r="AS54" s="52"/>
      <c r="AT54" s="203"/>
      <c r="AU54" s="72"/>
      <c r="AV54" s="72"/>
      <c r="AW54" s="13"/>
      <c r="AX54" s="7"/>
      <c r="AY54" s="74"/>
      <c r="AZ54" s="177"/>
      <c r="BA54" s="178"/>
      <c r="BB54" s="178"/>
      <c r="BC54" s="178"/>
      <c r="BD54" s="178"/>
      <c r="BE54" s="178"/>
      <c r="BF54" s="265"/>
      <c r="BG54" s="265"/>
    </row>
    <row r="55" spans="1:59" s="123" customFormat="1" ht="9.9499999999999993" customHeight="1">
      <c r="A55" s="520"/>
      <c r="B55" s="538"/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  <c r="O55" s="538"/>
      <c r="P55" s="538"/>
      <c r="Q55" s="538"/>
      <c r="R55" s="538"/>
      <c r="S55" s="538"/>
      <c r="T55" s="538"/>
      <c r="U55" s="538"/>
      <c r="V55" s="538"/>
      <c r="W55" s="538"/>
      <c r="X55" s="538"/>
      <c r="Y55" s="538"/>
      <c r="Z55" s="538"/>
      <c r="AA55" s="538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8"/>
      <c r="AX55" s="258"/>
      <c r="AY55" s="258"/>
      <c r="AZ55" s="174"/>
      <c r="BA55" s="175"/>
      <c r="BB55" s="175"/>
      <c r="BC55" s="175"/>
      <c r="BD55" s="175"/>
      <c r="BE55" s="176"/>
      <c r="BF55" s="266"/>
      <c r="BG55" s="266"/>
    </row>
    <row r="56" spans="1:59" s="123" customFormat="1" ht="15.75" customHeight="1">
      <c r="A56" s="517" t="s">
        <v>22</v>
      </c>
      <c r="B56" s="518"/>
      <c r="C56" s="518"/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518"/>
      <c r="Q56" s="518"/>
      <c r="R56" s="518"/>
      <c r="S56" s="518"/>
      <c r="T56" s="518"/>
      <c r="U56" s="518"/>
      <c r="V56" s="518"/>
      <c r="W56" s="518"/>
      <c r="X56" s="518"/>
      <c r="Y56" s="518"/>
      <c r="Z56" s="518"/>
      <c r="AA56" s="518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  <c r="AW56" s="284"/>
      <c r="AX56" s="284"/>
      <c r="AY56" s="284"/>
      <c r="AZ56" s="174"/>
      <c r="BA56" s="175"/>
      <c r="BB56" s="175"/>
      <c r="BC56" s="175"/>
      <c r="BD56" s="175"/>
      <c r="BE56" s="176"/>
      <c r="BF56" s="266"/>
      <c r="BG56" s="266"/>
    </row>
    <row r="57" spans="1:59" s="123" customFormat="1" ht="15.75" customHeight="1">
      <c r="A57" s="179"/>
      <c r="B57" s="108"/>
      <c r="C57" s="180" t="s">
        <v>23</v>
      </c>
      <c r="D57" s="33"/>
      <c r="E57" s="34"/>
      <c r="F57" s="34"/>
      <c r="G57" s="34"/>
      <c r="H57" s="9"/>
      <c r="I57" s="35" t="str">
        <f>IF(COUNTIF(I12:I54,"A")=0,"",COUNTIF(I12:I54,"A"))</f>
        <v/>
      </c>
      <c r="J57" s="33"/>
      <c r="K57" s="34"/>
      <c r="L57" s="34"/>
      <c r="M57" s="34"/>
      <c r="N57" s="9"/>
      <c r="O57" s="35" t="str">
        <f>IF(COUNTIF(O12:O54,"A")=0,"",COUNTIF(O12:O54,"A"))</f>
        <v/>
      </c>
      <c r="P57" s="33"/>
      <c r="Q57" s="34"/>
      <c r="R57" s="34"/>
      <c r="S57" s="34"/>
      <c r="T57" s="9"/>
      <c r="U57" s="35" t="str">
        <f>IF(COUNTIF(U12:U54,"A")=0,"",COUNTIF(U12:U54,"A"))</f>
        <v/>
      </c>
      <c r="V57" s="33"/>
      <c r="W57" s="34"/>
      <c r="X57" s="34"/>
      <c r="Y57" s="34"/>
      <c r="Z57" s="9"/>
      <c r="AA57" s="35" t="str">
        <f>IF(COUNTIF(AA12:AA54,"A")=0,"",COUNTIF(AA12:AA54,"A"))</f>
        <v/>
      </c>
      <c r="AB57" s="33"/>
      <c r="AC57" s="34"/>
      <c r="AD57" s="34"/>
      <c r="AE57" s="34"/>
      <c r="AF57" s="9"/>
      <c r="AG57" s="35" t="str">
        <f>IF(COUNTIF(AG12:AG54,"A")=0,"",COUNTIF(AG12:AG54,"A"))</f>
        <v/>
      </c>
      <c r="AH57" s="33"/>
      <c r="AI57" s="34"/>
      <c r="AJ57" s="34"/>
      <c r="AK57" s="34"/>
      <c r="AL57" s="9"/>
      <c r="AM57" s="35" t="str">
        <f>IF(COUNTIF(AM12:AM54,"A")=0,"",COUNTIF(AM12:AM54,"A"))</f>
        <v/>
      </c>
      <c r="AN57" s="33"/>
      <c r="AO57" s="34"/>
      <c r="AP57" s="34"/>
      <c r="AQ57" s="34"/>
      <c r="AR57" s="9"/>
      <c r="AS57" s="35" t="str">
        <f>IF(COUNTIF(AS12:AS54,"A")=0,"",COUNTIF(AS12:AS54,"A"))</f>
        <v/>
      </c>
      <c r="AT57" s="33"/>
      <c r="AU57" s="34"/>
      <c r="AV57" s="34"/>
      <c r="AW57" s="34"/>
      <c r="AX57" s="9"/>
      <c r="AY57" s="35" t="str">
        <f>IF(COUNTIF(AY12:AY54,"A")=0,"",COUNTIF(AY12:AY54,"A"))</f>
        <v/>
      </c>
      <c r="AZ57" s="36"/>
      <c r="BA57" s="34"/>
      <c r="BB57" s="34"/>
      <c r="BC57" s="34"/>
      <c r="BD57" s="9"/>
      <c r="BE57" s="95" t="str">
        <f t="shared" ref="BE57:BE69" si="64">IF(SUM(I57:AY57)=0,"",SUM(I57:AY57))</f>
        <v/>
      </c>
      <c r="BF57" s="266"/>
      <c r="BG57" s="266"/>
    </row>
    <row r="58" spans="1:59" s="123" customFormat="1" ht="15.75" customHeight="1">
      <c r="A58" s="179"/>
      <c r="B58" s="108"/>
      <c r="C58" s="180" t="s">
        <v>24</v>
      </c>
      <c r="D58" s="33"/>
      <c r="E58" s="34"/>
      <c r="F58" s="34"/>
      <c r="G58" s="34"/>
      <c r="H58" s="9"/>
      <c r="I58" s="35" t="str">
        <f>IF(COUNTIF(I12:I54,"B")=0,"",COUNTIF(I12:I54,"B"))</f>
        <v/>
      </c>
      <c r="J58" s="33"/>
      <c r="K58" s="34"/>
      <c r="L58" s="34"/>
      <c r="M58" s="34"/>
      <c r="N58" s="9"/>
      <c r="O58" s="35" t="str">
        <f>IF(COUNTIF(O12:O54,"B")=0,"",COUNTIF(O12:O54,"B"))</f>
        <v/>
      </c>
      <c r="P58" s="33"/>
      <c r="Q58" s="34"/>
      <c r="R58" s="34"/>
      <c r="S58" s="34"/>
      <c r="T58" s="9"/>
      <c r="U58" s="35" t="str">
        <f>IF(COUNTIF(U12:U54,"B")=0,"",COUNTIF(U12:U54,"B"))</f>
        <v/>
      </c>
      <c r="V58" s="33"/>
      <c r="W58" s="34"/>
      <c r="X58" s="34"/>
      <c r="Y58" s="34"/>
      <c r="Z58" s="9"/>
      <c r="AA58" s="35" t="str">
        <f>IF(COUNTIF(AA12:AA54,"B")=0,"",COUNTIF(AA12:AA54,"B"))</f>
        <v/>
      </c>
      <c r="AB58" s="33"/>
      <c r="AC58" s="34"/>
      <c r="AD58" s="34"/>
      <c r="AE58" s="34"/>
      <c r="AF58" s="9"/>
      <c r="AG58" s="35" t="str">
        <f>IF(COUNTIF(AG12:AG54,"B")=0,"",COUNTIF(AG12:AG54,"B"))</f>
        <v/>
      </c>
      <c r="AH58" s="33"/>
      <c r="AI58" s="34"/>
      <c r="AJ58" s="34"/>
      <c r="AK58" s="34"/>
      <c r="AL58" s="9"/>
      <c r="AM58" s="35" t="str">
        <f>IF(COUNTIF(AM12:AM54,"B")=0,"",COUNTIF(AM12:AM54,"B"))</f>
        <v/>
      </c>
      <c r="AN58" s="33"/>
      <c r="AO58" s="34"/>
      <c r="AP58" s="34"/>
      <c r="AQ58" s="34"/>
      <c r="AR58" s="9"/>
      <c r="AS58" s="35">
        <f>IF(COUNTIF(AS12:AS54,"B")=0,"",COUNTIF(AS12:AS54,"B"))</f>
        <v>1</v>
      </c>
      <c r="AT58" s="33"/>
      <c r="AU58" s="34"/>
      <c r="AV58" s="34"/>
      <c r="AW58" s="34"/>
      <c r="AX58" s="9"/>
      <c r="AY58" s="35" t="str">
        <f>IF(COUNTIF(AY12:AY54,"B")=0,"",COUNTIF(AY12:AY54,"B"))</f>
        <v/>
      </c>
      <c r="AZ58" s="36"/>
      <c r="BA58" s="34"/>
      <c r="BB58" s="34"/>
      <c r="BC58" s="34"/>
      <c r="BD58" s="9"/>
      <c r="BE58" s="95">
        <f t="shared" si="64"/>
        <v>1</v>
      </c>
      <c r="BF58" s="266"/>
      <c r="BG58" s="266"/>
    </row>
    <row r="59" spans="1:59" s="123" customFormat="1" ht="15.75" customHeight="1">
      <c r="A59" s="179"/>
      <c r="B59" s="108"/>
      <c r="C59" s="180" t="s">
        <v>68</v>
      </c>
      <c r="D59" s="33"/>
      <c r="E59" s="34"/>
      <c r="F59" s="34"/>
      <c r="G59" s="34"/>
      <c r="H59" s="9"/>
      <c r="I59" s="35" t="str">
        <f>IF(COUNTIF(I12:I54,"ÉÉ")=0,"",COUNTIF(I12:I54,"ÉÉ"))</f>
        <v/>
      </c>
      <c r="J59" s="33"/>
      <c r="K59" s="34"/>
      <c r="L59" s="34"/>
      <c r="M59" s="34"/>
      <c r="N59" s="9"/>
      <c r="O59" s="35" t="str">
        <f>IF(COUNTIF(O12:O54,"ÉÉ")=0,"",COUNTIF(O12:O54,"ÉÉ"))</f>
        <v/>
      </c>
      <c r="P59" s="33"/>
      <c r="Q59" s="34"/>
      <c r="R59" s="34"/>
      <c r="S59" s="34"/>
      <c r="T59" s="9"/>
      <c r="U59" s="35" t="str">
        <f>IF(COUNTIF(U12:U54,"ÉÉ")=0,"",COUNTIF(U12:U54,"ÉÉ"))</f>
        <v/>
      </c>
      <c r="V59" s="33"/>
      <c r="W59" s="34"/>
      <c r="X59" s="34"/>
      <c r="Y59" s="34"/>
      <c r="Z59" s="9"/>
      <c r="AA59" s="35" t="str">
        <f>IF(COUNTIF(AA12:AA54,"ÉÉ")=0,"",COUNTIF(AA12:AA54,"ÉÉ"))</f>
        <v/>
      </c>
      <c r="AB59" s="33"/>
      <c r="AC59" s="34"/>
      <c r="AD59" s="34"/>
      <c r="AE59" s="34"/>
      <c r="AF59" s="9"/>
      <c r="AG59" s="35">
        <f>IF(COUNTIF(AG12:AG54,"ÉÉ")=0,"",COUNTIF(AG12:AG54,"ÉÉ"))</f>
        <v>2</v>
      </c>
      <c r="AH59" s="33"/>
      <c r="AI59" s="34"/>
      <c r="AJ59" s="34"/>
      <c r="AK59" s="34"/>
      <c r="AL59" s="9"/>
      <c r="AM59" s="35">
        <f>IF(COUNTIF(AM12:AM54,"ÉÉ")=0,"",COUNTIF(AM12:AM54,"ÉÉ"))</f>
        <v>1</v>
      </c>
      <c r="AN59" s="33"/>
      <c r="AO59" s="34"/>
      <c r="AP59" s="34"/>
      <c r="AQ59" s="34"/>
      <c r="AR59" s="9"/>
      <c r="AS59" s="35" t="str">
        <f>IF(COUNTIF(AS12:AS54,"ÉÉ")=0,"",COUNTIF(AS12:AS54,"ÉÉ"))</f>
        <v/>
      </c>
      <c r="AT59" s="33"/>
      <c r="AU59" s="34"/>
      <c r="AV59" s="34"/>
      <c r="AW59" s="34"/>
      <c r="AX59" s="9"/>
      <c r="AY59" s="35" t="str">
        <f>IF(COUNTIF(AY12:AY54,"ÉÉ")=0,"",COUNTIF(AY12:AY54,"ÉÉ"))</f>
        <v/>
      </c>
      <c r="AZ59" s="36"/>
      <c r="BA59" s="34"/>
      <c r="BB59" s="34"/>
      <c r="BC59" s="34"/>
      <c r="BD59" s="9"/>
      <c r="BE59" s="95">
        <f t="shared" si="64"/>
        <v>3</v>
      </c>
      <c r="BF59" s="266"/>
      <c r="BG59" s="266"/>
    </row>
    <row r="60" spans="1:59" s="123" customFormat="1" ht="15.75" customHeight="1">
      <c r="A60" s="179"/>
      <c r="B60" s="108"/>
      <c r="C60" s="180" t="s">
        <v>69</v>
      </c>
      <c r="D60" s="96"/>
      <c r="E60" s="97"/>
      <c r="F60" s="97"/>
      <c r="G60" s="97"/>
      <c r="H60" s="98"/>
      <c r="I60" s="35" t="str">
        <f>IF(COUNTIF(I12:I54,"ÉÉ(Z)")=0,"",COUNTIF(I12:I54,"ÉÉ(Z)"))</f>
        <v/>
      </c>
      <c r="J60" s="96"/>
      <c r="K60" s="97"/>
      <c r="L60" s="97"/>
      <c r="M60" s="97"/>
      <c r="N60" s="98"/>
      <c r="O60" s="35" t="str">
        <f>IF(COUNTIF(O12:O54,"ÉÉ(Z)")=0,"",COUNTIF(O12:O54,"ÉÉ(Z)"))</f>
        <v/>
      </c>
      <c r="P60" s="96"/>
      <c r="Q60" s="97"/>
      <c r="R60" s="97"/>
      <c r="S60" s="97"/>
      <c r="T60" s="98"/>
      <c r="U60" s="35" t="str">
        <f>IF(COUNTIF(U12:U54,"ÉÉ(Z)")=0,"",COUNTIF(U12:U54,"ÉÉ(Z)"))</f>
        <v/>
      </c>
      <c r="V60" s="96"/>
      <c r="W60" s="97"/>
      <c r="X60" s="97"/>
      <c r="Y60" s="97"/>
      <c r="Z60" s="98"/>
      <c r="AA60" s="35" t="str">
        <f>IF(COUNTIF(AA12:AA54,"ÉÉ(Z)")=0,"",COUNTIF(AA12:AA54,"ÉÉ(Z)"))</f>
        <v/>
      </c>
      <c r="AB60" s="96"/>
      <c r="AC60" s="97"/>
      <c r="AD60" s="97"/>
      <c r="AE60" s="97"/>
      <c r="AF60" s="98"/>
      <c r="AG60" s="35" t="str">
        <f>IF(COUNTIF(AG12:AG54,"ÉÉ(Z)")=0,"",COUNTIF(AG12:AG54,"ÉÉ(Z)"))</f>
        <v/>
      </c>
      <c r="AH60" s="96"/>
      <c r="AI60" s="97"/>
      <c r="AJ60" s="97"/>
      <c r="AK60" s="97"/>
      <c r="AL60" s="98"/>
      <c r="AM60" s="35">
        <f>IF(COUNTIF(AM12:AM54,"ÉÉ(Z)")=0,"",COUNTIF(AM12:AM54,"ÉÉ(Z)"))</f>
        <v>1</v>
      </c>
      <c r="AN60" s="96"/>
      <c r="AO60" s="97"/>
      <c r="AP60" s="97"/>
      <c r="AQ60" s="97"/>
      <c r="AR60" s="98"/>
      <c r="AS60" s="35">
        <f>IF(COUNTIF(AS12:AS54,"ÉÉ(Z)")=0,"",COUNTIF(AS12:AS54,"ÉÉ(Z)"))</f>
        <v>2</v>
      </c>
      <c r="AT60" s="96"/>
      <c r="AU60" s="97"/>
      <c r="AV60" s="97"/>
      <c r="AW60" s="97"/>
      <c r="AX60" s="98"/>
      <c r="AY60" s="35">
        <f>IF(COUNTIF(AY12:AY54,"ÉÉ(Z)")=0,"",COUNTIF(AY12:AY54,"ÉÉ(Z)"))</f>
        <v>1</v>
      </c>
      <c r="AZ60" s="99"/>
      <c r="BA60" s="97"/>
      <c r="BB60" s="97"/>
      <c r="BC60" s="97"/>
      <c r="BD60" s="98"/>
      <c r="BE60" s="95">
        <f t="shared" si="64"/>
        <v>4</v>
      </c>
      <c r="BF60" s="266"/>
      <c r="BG60" s="266"/>
    </row>
    <row r="61" spans="1:59" s="123" customFormat="1" ht="15.75" customHeight="1">
      <c r="A61" s="179"/>
      <c r="B61" s="108"/>
      <c r="C61" s="180" t="s">
        <v>70</v>
      </c>
      <c r="D61" s="33"/>
      <c r="E61" s="34"/>
      <c r="F61" s="34"/>
      <c r="G61" s="34"/>
      <c r="H61" s="9"/>
      <c r="I61" s="35" t="str">
        <f>IF(COUNTIF(I12:I54,"GYJ")=0,"",COUNTIF(I12:I54,"GYJ"))</f>
        <v/>
      </c>
      <c r="J61" s="33"/>
      <c r="K61" s="34"/>
      <c r="L61" s="34"/>
      <c r="M61" s="34"/>
      <c r="N61" s="9"/>
      <c r="O61" s="35" t="str">
        <f>IF(COUNTIF(O12:O54,"GYJ")=0,"",COUNTIF(O12:O54,"GYJ"))</f>
        <v/>
      </c>
      <c r="P61" s="33"/>
      <c r="Q61" s="34"/>
      <c r="R61" s="34"/>
      <c r="S61" s="34"/>
      <c r="T61" s="9"/>
      <c r="U61" s="35" t="str">
        <f>IF(COUNTIF(U12:U54,"GYJ")=0,"",COUNTIF(U12:U54,"GYJ"))</f>
        <v/>
      </c>
      <c r="V61" s="33"/>
      <c r="W61" s="34"/>
      <c r="X61" s="34"/>
      <c r="Y61" s="34"/>
      <c r="Z61" s="9"/>
      <c r="AA61" s="35" t="str">
        <f>IF(COUNTIF(AA12:AA54,"GYJ")=0,"",COUNTIF(AA12:AA54,"GYJ"))</f>
        <v/>
      </c>
      <c r="AB61" s="33"/>
      <c r="AC61" s="34"/>
      <c r="AD61" s="34"/>
      <c r="AE61" s="34"/>
      <c r="AF61" s="9"/>
      <c r="AG61" s="35" t="str">
        <f>IF(COUNTIF(AG12:AG54,"GYJ")=0,"",COUNTIF(AG12:AG54,"GYJ"))</f>
        <v/>
      </c>
      <c r="AH61" s="33"/>
      <c r="AI61" s="34"/>
      <c r="AJ61" s="34"/>
      <c r="AK61" s="34"/>
      <c r="AL61" s="9"/>
      <c r="AM61" s="35">
        <f>IF(COUNTIF(AM12:AM54,"GYJ")=0,"",COUNTIF(AM12:AM54,"GYJ"))</f>
        <v>2</v>
      </c>
      <c r="AN61" s="33"/>
      <c r="AO61" s="34"/>
      <c r="AP61" s="34"/>
      <c r="AQ61" s="34"/>
      <c r="AR61" s="9"/>
      <c r="AS61" s="35">
        <f>IF(COUNTIF(AS12:AS54,"GYJ")=0,"",COUNTIF(AS12:AS54,"GYJ"))</f>
        <v>1</v>
      </c>
      <c r="AT61" s="33"/>
      <c r="AU61" s="34"/>
      <c r="AV61" s="34"/>
      <c r="AW61" s="34"/>
      <c r="AX61" s="9"/>
      <c r="AY61" s="35" t="str">
        <f>IF(COUNTIF(AY12:AY54,"GYJ")=0,"",COUNTIF(AY12:AY54,"GYJ"))</f>
        <v/>
      </c>
      <c r="AZ61" s="36"/>
      <c r="BA61" s="34"/>
      <c r="BB61" s="34"/>
      <c r="BC61" s="34"/>
      <c r="BD61" s="9"/>
      <c r="BE61" s="95">
        <f t="shared" si="64"/>
        <v>3</v>
      </c>
      <c r="BF61" s="266"/>
      <c r="BG61" s="266"/>
    </row>
    <row r="62" spans="1:59" s="123" customFormat="1" ht="15.75" customHeight="1">
      <c r="A62" s="179"/>
      <c r="B62" s="181"/>
      <c r="C62" s="180" t="s">
        <v>71</v>
      </c>
      <c r="D62" s="33"/>
      <c r="E62" s="34"/>
      <c r="F62" s="34"/>
      <c r="G62" s="34"/>
      <c r="H62" s="9"/>
      <c r="I62" s="35" t="str">
        <f>IF(COUNTIF(I12:I54,"GYJ(Z)")=0,"",COUNTIF(I12:I54,"GYJ(Z)"))</f>
        <v/>
      </c>
      <c r="J62" s="33"/>
      <c r="K62" s="34"/>
      <c r="L62" s="34"/>
      <c r="M62" s="34"/>
      <c r="N62" s="9"/>
      <c r="O62" s="35" t="str">
        <f>IF(COUNTIF(O12:O54,"GYJ(Z)")=0,"",COUNTIF(O12:O54,"GYJ(Z)"))</f>
        <v/>
      </c>
      <c r="P62" s="33"/>
      <c r="Q62" s="34"/>
      <c r="R62" s="34"/>
      <c r="S62" s="34"/>
      <c r="T62" s="9"/>
      <c r="U62" s="35" t="str">
        <f>IF(COUNTIF(U12:U54,"GYJ(Z)")=0,"",COUNTIF(U12:U54,"GYJ(Z)"))</f>
        <v/>
      </c>
      <c r="V62" s="33"/>
      <c r="W62" s="34"/>
      <c r="X62" s="34"/>
      <c r="Y62" s="34"/>
      <c r="Z62" s="9"/>
      <c r="AA62" s="35" t="str">
        <f>IF(COUNTIF(AA12:AA54,"GYJ(Z)")=0,"",COUNTIF(AA12:AA54,"GYJ(Z)"))</f>
        <v/>
      </c>
      <c r="AB62" s="33"/>
      <c r="AC62" s="34"/>
      <c r="AD62" s="34"/>
      <c r="AE62" s="34"/>
      <c r="AF62" s="9"/>
      <c r="AG62" s="35" t="str">
        <f>IF(COUNTIF(AG12:AG54,"GYJ(Z)")=0,"",COUNTIF(AG12:AG54,"GYJ(Z)"))</f>
        <v/>
      </c>
      <c r="AH62" s="33"/>
      <c r="AI62" s="34"/>
      <c r="AJ62" s="34"/>
      <c r="AK62" s="34"/>
      <c r="AL62" s="9"/>
      <c r="AM62" s="35" t="str">
        <f>IF(COUNTIF(AM12:AM54,"GYJ(Z)")=0,"",COUNTIF(AM12:AM54,"GYJ(Z)"))</f>
        <v/>
      </c>
      <c r="AN62" s="33"/>
      <c r="AO62" s="34"/>
      <c r="AP62" s="34"/>
      <c r="AQ62" s="34"/>
      <c r="AR62" s="9"/>
      <c r="AS62" s="35" t="str">
        <f>IF(COUNTIF(AS12:AS54,"GYJ(Z)")=0,"",COUNTIF(AS12:AS54,"GYJ(Z)"))</f>
        <v/>
      </c>
      <c r="AT62" s="33"/>
      <c r="AU62" s="34"/>
      <c r="AV62" s="34"/>
      <c r="AW62" s="34"/>
      <c r="AX62" s="9"/>
      <c r="AY62" s="35" t="str">
        <f>IF(COUNTIF(AY12:AY54,"GYJ(Z)")=0,"",COUNTIF(AY12:AY54,"GYJ(Z)"))</f>
        <v/>
      </c>
      <c r="AZ62" s="36"/>
      <c r="BA62" s="34"/>
      <c r="BB62" s="34"/>
      <c r="BC62" s="34"/>
      <c r="BD62" s="9"/>
      <c r="BE62" s="95" t="str">
        <f t="shared" si="64"/>
        <v/>
      </c>
      <c r="BF62" s="266"/>
      <c r="BG62" s="266"/>
    </row>
    <row r="63" spans="1:59" s="123" customFormat="1" ht="15.75" customHeight="1">
      <c r="A63" s="179"/>
      <c r="B63" s="108"/>
      <c r="C63" s="32" t="s">
        <v>35</v>
      </c>
      <c r="D63" s="33"/>
      <c r="E63" s="34"/>
      <c r="F63" s="34"/>
      <c r="G63" s="34"/>
      <c r="H63" s="9"/>
      <c r="I63" s="35" t="str">
        <f>IF(COUNTIF(I12:I54,"K")=0,"",COUNTIF(I12:I54,"K"))</f>
        <v/>
      </c>
      <c r="J63" s="33"/>
      <c r="K63" s="34"/>
      <c r="L63" s="34"/>
      <c r="M63" s="34"/>
      <c r="N63" s="9"/>
      <c r="O63" s="35" t="str">
        <f>IF(COUNTIF(O12:O54,"K")=0,"",COUNTIF(O12:O54,"K"))</f>
        <v/>
      </c>
      <c r="P63" s="33"/>
      <c r="Q63" s="34"/>
      <c r="R63" s="34"/>
      <c r="S63" s="34"/>
      <c r="T63" s="9"/>
      <c r="U63" s="35" t="str">
        <f>IF(COUNTIF(U12:U54,"K")=0,"",COUNTIF(U12:U54,"K"))</f>
        <v/>
      </c>
      <c r="V63" s="33"/>
      <c r="W63" s="34"/>
      <c r="X63" s="34"/>
      <c r="Y63" s="34"/>
      <c r="Z63" s="9"/>
      <c r="AA63" s="35" t="str">
        <f>IF(COUNTIF(AA12:AA54,"K")=0,"",COUNTIF(AA12:AA54,"K"))</f>
        <v/>
      </c>
      <c r="AB63" s="33"/>
      <c r="AC63" s="34"/>
      <c r="AD63" s="34"/>
      <c r="AE63" s="34"/>
      <c r="AF63" s="9"/>
      <c r="AG63" s="35">
        <f>IF(COUNTIF(AG12:AG54,"K")=0,"",COUNTIF(AG12:AG54,"K"))</f>
        <v>2</v>
      </c>
      <c r="AH63" s="33"/>
      <c r="AI63" s="34"/>
      <c r="AJ63" s="34"/>
      <c r="AK63" s="34"/>
      <c r="AL63" s="9"/>
      <c r="AM63" s="35">
        <f>IF(COUNTIF(AM12:AM54,"K")=0,"",COUNTIF(AM12:AM54,"K"))</f>
        <v>1</v>
      </c>
      <c r="AN63" s="33"/>
      <c r="AO63" s="34"/>
      <c r="AP63" s="34"/>
      <c r="AQ63" s="34"/>
      <c r="AR63" s="9"/>
      <c r="AS63" s="35" t="str">
        <f>IF(COUNTIF(AS12:AS54,"K")=0,"",COUNTIF(AS12:AS54,"K"))</f>
        <v/>
      </c>
      <c r="AT63" s="33"/>
      <c r="AU63" s="34"/>
      <c r="AV63" s="34"/>
      <c r="AW63" s="34"/>
      <c r="AX63" s="9"/>
      <c r="AY63" s="35" t="str">
        <f>IF(COUNTIF(AY12:AY54,"K")=0,"",COUNTIF(AY12:AY54,"K"))</f>
        <v/>
      </c>
      <c r="AZ63" s="36"/>
      <c r="BA63" s="34"/>
      <c r="BB63" s="34"/>
      <c r="BC63" s="34"/>
      <c r="BD63" s="9"/>
      <c r="BE63" s="95">
        <f t="shared" si="64"/>
        <v>3</v>
      </c>
      <c r="BF63" s="266"/>
      <c r="BG63" s="266"/>
    </row>
    <row r="64" spans="1:59" s="123" customFormat="1" ht="15.75" customHeight="1">
      <c r="A64" s="179"/>
      <c r="B64" s="108"/>
      <c r="C64" s="32" t="s">
        <v>36</v>
      </c>
      <c r="D64" s="33"/>
      <c r="E64" s="34"/>
      <c r="F64" s="34"/>
      <c r="G64" s="34"/>
      <c r="H64" s="9"/>
      <c r="I64" s="35" t="str">
        <f>IF(COUNTIF(I12:I54,"K(Z)")=0,"",COUNTIF(I12:I54,"K(Z)"))</f>
        <v/>
      </c>
      <c r="J64" s="33"/>
      <c r="K64" s="34"/>
      <c r="L64" s="34"/>
      <c r="M64" s="34"/>
      <c r="N64" s="9"/>
      <c r="O64" s="35" t="str">
        <f>IF(COUNTIF(O12:O54,"K(Z)")=0,"",COUNTIF(O12:O54,"K(Z)"))</f>
        <v/>
      </c>
      <c r="P64" s="33"/>
      <c r="Q64" s="34"/>
      <c r="R64" s="34"/>
      <c r="S64" s="34"/>
      <c r="T64" s="9"/>
      <c r="U64" s="35" t="str">
        <f>IF(COUNTIF(U12:U54,"K(Z)")=0,"",COUNTIF(U12:U54,"K(Z)"))</f>
        <v/>
      </c>
      <c r="V64" s="33"/>
      <c r="W64" s="34"/>
      <c r="X64" s="34"/>
      <c r="Y64" s="34"/>
      <c r="Z64" s="9"/>
      <c r="AA64" s="35" t="str">
        <f>IF(COUNTIF(AA12:AA54,"K(Z)")=0,"",COUNTIF(AA12:AA54,"K(Z)"))</f>
        <v/>
      </c>
      <c r="AB64" s="33"/>
      <c r="AC64" s="34"/>
      <c r="AD64" s="34"/>
      <c r="AE64" s="34"/>
      <c r="AF64" s="9"/>
      <c r="AG64" s="35" t="str">
        <f>IF(COUNTIF(AG12:AG54,"K(Z)")=0,"",COUNTIF(AG12:AG54,"K(Z)"))</f>
        <v/>
      </c>
      <c r="AH64" s="33"/>
      <c r="AI64" s="34"/>
      <c r="AJ64" s="34"/>
      <c r="AK64" s="34"/>
      <c r="AL64" s="9"/>
      <c r="AM64" s="35" t="str">
        <f>IF(COUNTIF(AM12:AM54,"K(Z)")=0,"",COUNTIF(AM12:AM54,"K(Z)"))</f>
        <v/>
      </c>
      <c r="AN64" s="33"/>
      <c r="AO64" s="34"/>
      <c r="AP64" s="34"/>
      <c r="AQ64" s="34"/>
      <c r="AR64" s="9"/>
      <c r="AS64" s="35">
        <f>IF(COUNTIF(AS12:AS54,"K(Z)")=0,"",COUNTIF(AS12:AS54,"K(Z)"))</f>
        <v>2</v>
      </c>
      <c r="AT64" s="33"/>
      <c r="AU64" s="34"/>
      <c r="AV64" s="34"/>
      <c r="AW64" s="34"/>
      <c r="AX64" s="9"/>
      <c r="AY64" s="35">
        <f>IF(COUNTIF(AY12:AY54,"K(Z)")=0,"",COUNTIF(AY12:AY54,"K(Z)"))</f>
        <v>2</v>
      </c>
      <c r="AZ64" s="36"/>
      <c r="BA64" s="34"/>
      <c r="BB64" s="34"/>
      <c r="BC64" s="34"/>
      <c r="BD64" s="9"/>
      <c r="BE64" s="95">
        <f t="shared" si="64"/>
        <v>4</v>
      </c>
      <c r="BF64" s="266"/>
      <c r="BG64" s="266"/>
    </row>
    <row r="65" spans="1:59" s="123" customFormat="1" ht="15.75" customHeight="1">
      <c r="A65" s="179"/>
      <c r="B65" s="108"/>
      <c r="C65" s="180" t="s">
        <v>25</v>
      </c>
      <c r="D65" s="33"/>
      <c r="E65" s="34"/>
      <c r="F65" s="34"/>
      <c r="G65" s="34"/>
      <c r="H65" s="9"/>
      <c r="I65" s="35" t="str">
        <f>IF(COUNTIF(I12:I54,"AV")=0,"",COUNTIF(I12:I54,"AV"))</f>
        <v/>
      </c>
      <c r="J65" s="33"/>
      <c r="K65" s="34"/>
      <c r="L65" s="34"/>
      <c r="M65" s="34"/>
      <c r="N65" s="9"/>
      <c r="O65" s="35" t="str">
        <f>IF(COUNTIF(O12:O54,"AV")=0,"",COUNTIF(O12:O54,"AV"))</f>
        <v/>
      </c>
      <c r="P65" s="33"/>
      <c r="Q65" s="34"/>
      <c r="R65" s="34"/>
      <c r="S65" s="34"/>
      <c r="T65" s="9"/>
      <c r="U65" s="35" t="str">
        <f>IF(COUNTIF(U12:U54,"AV")=0,"",COUNTIF(U12:U54,"AV"))</f>
        <v/>
      </c>
      <c r="V65" s="33"/>
      <c r="W65" s="34"/>
      <c r="X65" s="34"/>
      <c r="Y65" s="34"/>
      <c r="Z65" s="9"/>
      <c r="AA65" s="35" t="str">
        <f>IF(COUNTIF(AA12:AA54,"AV")=0,"",COUNTIF(AA12:AA54,"AV"))</f>
        <v/>
      </c>
      <c r="AB65" s="33"/>
      <c r="AC65" s="34"/>
      <c r="AD65" s="34"/>
      <c r="AE65" s="34"/>
      <c r="AF65" s="9"/>
      <c r="AG65" s="35" t="str">
        <f>IF(COUNTIF(AG12:AG54,"AV")=0,"",COUNTIF(AG12:AG54,"AV"))</f>
        <v/>
      </c>
      <c r="AH65" s="33"/>
      <c r="AI65" s="34"/>
      <c r="AJ65" s="34"/>
      <c r="AK65" s="34"/>
      <c r="AL65" s="9"/>
      <c r="AM65" s="35" t="str">
        <f>IF(COUNTIF(AM12:AM54,"AV")=0,"",COUNTIF(AM12:AM54,"AV"))</f>
        <v/>
      </c>
      <c r="AN65" s="33"/>
      <c r="AO65" s="34"/>
      <c r="AP65" s="34"/>
      <c r="AQ65" s="34"/>
      <c r="AR65" s="9"/>
      <c r="AS65" s="35" t="str">
        <f>IF(COUNTIF(AS12:AS54,"AV")=0,"",COUNTIF(AS12:AS54,"AV"))</f>
        <v/>
      </c>
      <c r="AT65" s="33"/>
      <c r="AU65" s="34"/>
      <c r="AV65" s="34"/>
      <c r="AW65" s="34"/>
      <c r="AX65" s="9"/>
      <c r="AY65" s="35" t="str">
        <f>IF(COUNTIF(AY12:AY54,"AV")=0,"",COUNTIF(AY12:AY54,"AV"))</f>
        <v/>
      </c>
      <c r="AZ65" s="36"/>
      <c r="BA65" s="34"/>
      <c r="BB65" s="34"/>
      <c r="BC65" s="34"/>
      <c r="BD65" s="9"/>
      <c r="BE65" s="95" t="str">
        <f t="shared" si="64"/>
        <v/>
      </c>
      <c r="BF65" s="266"/>
      <c r="BG65" s="266"/>
    </row>
    <row r="66" spans="1:59" s="123" customFormat="1" ht="15.75" customHeight="1">
      <c r="A66" s="179"/>
      <c r="B66" s="108"/>
      <c r="C66" s="180" t="s">
        <v>72</v>
      </c>
      <c r="D66" s="33"/>
      <c r="E66" s="34"/>
      <c r="F66" s="34"/>
      <c r="G66" s="34"/>
      <c r="H66" s="9"/>
      <c r="I66" s="35" t="str">
        <f>IF(COUNTIF(I12:I54,"KV")=0,"",COUNTIF(I12:I54,"KV"))</f>
        <v/>
      </c>
      <c r="J66" s="33"/>
      <c r="K66" s="34"/>
      <c r="L66" s="34"/>
      <c r="M66" s="34"/>
      <c r="N66" s="9"/>
      <c r="O66" s="35" t="str">
        <f>IF(COUNTIF(O12:O54,"KV")=0,"",COUNTIF(O12:O54,"KV"))</f>
        <v/>
      </c>
      <c r="P66" s="33"/>
      <c r="Q66" s="34"/>
      <c r="R66" s="34"/>
      <c r="S66" s="34"/>
      <c r="T66" s="9"/>
      <c r="U66" s="35" t="str">
        <f>IF(COUNTIF(U12:U54,"KV")=0,"",COUNTIF(U12:U54,"KV"))</f>
        <v/>
      </c>
      <c r="V66" s="33"/>
      <c r="W66" s="34"/>
      <c r="X66" s="34"/>
      <c r="Y66" s="34"/>
      <c r="Z66" s="9"/>
      <c r="AA66" s="35" t="str">
        <f>IF(COUNTIF(AA12:AA54,"KV")=0,"",COUNTIF(AA12:AA54,"KV"))</f>
        <v/>
      </c>
      <c r="AB66" s="33"/>
      <c r="AC66" s="34"/>
      <c r="AD66" s="34"/>
      <c r="AE66" s="34"/>
      <c r="AF66" s="9"/>
      <c r="AG66" s="35" t="str">
        <f>IF(COUNTIF(AG12:AG54,"KV")=0,"",COUNTIF(AG12:AG54,"KV"))</f>
        <v/>
      </c>
      <c r="AH66" s="33"/>
      <c r="AI66" s="34"/>
      <c r="AJ66" s="34"/>
      <c r="AK66" s="34"/>
      <c r="AL66" s="9"/>
      <c r="AM66" s="35" t="str">
        <f>IF(COUNTIF(AM12:AM54,"KV")=0,"",COUNTIF(AM12:AM54,"KV"))</f>
        <v/>
      </c>
      <c r="AN66" s="33"/>
      <c r="AO66" s="34"/>
      <c r="AP66" s="34"/>
      <c r="AQ66" s="34"/>
      <c r="AR66" s="9"/>
      <c r="AS66" s="35" t="str">
        <f>IF(COUNTIF(AS12:AS54,"KV")=0,"",COUNTIF(AS12:AS54,"KV"))</f>
        <v/>
      </c>
      <c r="AT66" s="33"/>
      <c r="AU66" s="34"/>
      <c r="AV66" s="34"/>
      <c r="AW66" s="34"/>
      <c r="AX66" s="9"/>
      <c r="AY66" s="35" t="str">
        <f>IF(COUNTIF(AY12:AY54,"KV")=0,"",COUNTIF(AY12:AY54,"KV"))</f>
        <v/>
      </c>
      <c r="AZ66" s="36"/>
      <c r="BA66" s="34"/>
      <c r="BB66" s="34"/>
      <c r="BC66" s="34"/>
      <c r="BD66" s="9"/>
      <c r="BE66" s="95" t="str">
        <f t="shared" si="64"/>
        <v/>
      </c>
      <c r="BF66" s="266"/>
      <c r="BG66" s="266"/>
    </row>
    <row r="67" spans="1:59" s="123" customFormat="1" ht="15.75" customHeight="1">
      <c r="A67" s="179"/>
      <c r="B67" s="108"/>
      <c r="C67" s="180" t="s">
        <v>73</v>
      </c>
      <c r="D67" s="41"/>
      <c r="E67" s="42"/>
      <c r="F67" s="42"/>
      <c r="G67" s="42"/>
      <c r="H67" s="19"/>
      <c r="I67" s="35" t="str">
        <f>IF(COUNTIF(I12:I54,"SZG")=0,"",COUNTIF(I12:I54,"SZG"))</f>
        <v/>
      </c>
      <c r="J67" s="41"/>
      <c r="K67" s="42"/>
      <c r="L67" s="42"/>
      <c r="M67" s="42"/>
      <c r="N67" s="19"/>
      <c r="O67" s="35" t="str">
        <f>IF(COUNTIF(O12:O54,"SZG")=0,"",COUNTIF(O12:O54,"SZG"))</f>
        <v/>
      </c>
      <c r="P67" s="41"/>
      <c r="Q67" s="42"/>
      <c r="R67" s="42"/>
      <c r="S67" s="42"/>
      <c r="T67" s="19"/>
      <c r="U67" s="35" t="str">
        <f>IF(COUNTIF(U12:U54,"SZG")=0,"",COUNTIF(U12:U54,"SZG"))</f>
        <v/>
      </c>
      <c r="V67" s="41"/>
      <c r="W67" s="42"/>
      <c r="X67" s="42"/>
      <c r="Y67" s="42"/>
      <c r="Z67" s="19"/>
      <c r="AA67" s="35" t="str">
        <f>IF(COUNTIF(AA12:AA54,"SZG")=0,"",COUNTIF(AA12:AA54,"SZG"))</f>
        <v/>
      </c>
      <c r="AB67" s="41"/>
      <c r="AC67" s="42"/>
      <c r="AD67" s="42"/>
      <c r="AE67" s="42"/>
      <c r="AF67" s="19"/>
      <c r="AG67" s="35" t="str">
        <f>IF(COUNTIF(AG12:AG54,"SZG")=0,"",COUNTIF(AG12:AG54,"SZG"))</f>
        <v/>
      </c>
      <c r="AH67" s="41"/>
      <c r="AI67" s="42"/>
      <c r="AJ67" s="42"/>
      <c r="AK67" s="42"/>
      <c r="AL67" s="19"/>
      <c r="AM67" s="35" t="str">
        <f>IF(COUNTIF(AM12:AM54,"SZG")=0,"",COUNTIF(AM12:AM54,"SZG"))</f>
        <v/>
      </c>
      <c r="AN67" s="41"/>
      <c r="AO67" s="42"/>
      <c r="AP67" s="42"/>
      <c r="AQ67" s="42"/>
      <c r="AR67" s="19"/>
      <c r="AS67" s="35" t="str">
        <f>IF(COUNTIF(AS12:AS54,"SZG")=0,"",COUNTIF(AS12:AS54,"SZG"))</f>
        <v/>
      </c>
      <c r="AT67" s="41"/>
      <c r="AU67" s="42"/>
      <c r="AV67" s="42"/>
      <c r="AW67" s="42"/>
      <c r="AX67" s="19"/>
      <c r="AY67" s="35" t="str">
        <f>IF(COUNTIF(AY12:AY54,"SZG")=0,"",COUNTIF(AY12:AY54,"SZG"))</f>
        <v/>
      </c>
      <c r="AZ67" s="36"/>
      <c r="BA67" s="34"/>
      <c r="BB67" s="34"/>
      <c r="BC67" s="34"/>
      <c r="BD67" s="9"/>
      <c r="BE67" s="95" t="str">
        <f t="shared" si="64"/>
        <v/>
      </c>
      <c r="BF67" s="266"/>
      <c r="BG67" s="266"/>
    </row>
    <row r="68" spans="1:59" s="123" customFormat="1" ht="15.75" customHeight="1">
      <c r="A68" s="179"/>
      <c r="B68" s="108"/>
      <c r="C68" s="180" t="s">
        <v>74</v>
      </c>
      <c r="D68" s="41"/>
      <c r="E68" s="42"/>
      <c r="F68" s="42"/>
      <c r="G68" s="42"/>
      <c r="H68" s="19"/>
      <c r="I68" s="35" t="str">
        <f>IF(COUNTIF(I12:I54,"ZV")=0,"",COUNTIF(I12:I54,"ZV"))</f>
        <v/>
      </c>
      <c r="J68" s="41"/>
      <c r="K68" s="42"/>
      <c r="L68" s="42"/>
      <c r="M68" s="42"/>
      <c r="N68" s="19"/>
      <c r="O68" s="35" t="str">
        <f>IF(COUNTIF(O12:O54,"ZV")=0,"",COUNTIF(O12:O54,"ZV"))</f>
        <v/>
      </c>
      <c r="P68" s="41"/>
      <c r="Q68" s="42"/>
      <c r="R68" s="42"/>
      <c r="S68" s="42"/>
      <c r="T68" s="19"/>
      <c r="U68" s="35" t="str">
        <f>IF(COUNTIF(U12:U54,"ZV")=0,"",COUNTIF(U12:U54,"ZV"))</f>
        <v/>
      </c>
      <c r="V68" s="41"/>
      <c r="W68" s="42"/>
      <c r="X68" s="42"/>
      <c r="Y68" s="42"/>
      <c r="Z68" s="19"/>
      <c r="AA68" s="35" t="str">
        <f>IF(COUNTIF(AA12:AA54,"ZV")=0,"",COUNTIF(AA12:AA54,"ZV"))</f>
        <v/>
      </c>
      <c r="AB68" s="41"/>
      <c r="AC68" s="42"/>
      <c r="AD68" s="42"/>
      <c r="AE68" s="42"/>
      <c r="AF68" s="19"/>
      <c r="AG68" s="35" t="str">
        <f>IF(COUNTIF(AG12:AG54,"ZV")=0,"",COUNTIF(AG12:AG54,"ZV"))</f>
        <v/>
      </c>
      <c r="AH68" s="41"/>
      <c r="AI68" s="42"/>
      <c r="AJ68" s="42"/>
      <c r="AK68" s="42"/>
      <c r="AL68" s="19"/>
      <c r="AM68" s="35" t="str">
        <f>IF(COUNTIF(AM12:AM54,"ZV")=0,"",COUNTIF(AM12:AM54,"ZV"))</f>
        <v/>
      </c>
      <c r="AN68" s="41"/>
      <c r="AO68" s="42"/>
      <c r="AP68" s="42"/>
      <c r="AQ68" s="42"/>
      <c r="AR68" s="19"/>
      <c r="AS68" s="35" t="str">
        <f>IF(COUNTIF(AS12:AS54,"ZV")=0,"",COUNTIF(AS12:AS54,"ZV"))</f>
        <v/>
      </c>
      <c r="AT68" s="41"/>
      <c r="AU68" s="42"/>
      <c r="AV68" s="42"/>
      <c r="AW68" s="42"/>
      <c r="AX68" s="19"/>
      <c r="AY68" s="35" t="str">
        <f>IF(COUNTIF(AY12:AY54,"ZV")=0,"",COUNTIF(AY12:AY54,"ZV"))</f>
        <v/>
      </c>
      <c r="AZ68" s="36"/>
      <c r="BA68" s="34"/>
      <c r="BB68" s="34"/>
      <c r="BC68" s="34"/>
      <c r="BD68" s="9"/>
      <c r="BE68" s="95" t="str">
        <f t="shared" si="64"/>
        <v/>
      </c>
      <c r="BF68" s="266"/>
      <c r="BG68" s="266"/>
    </row>
    <row r="69" spans="1:59" s="123" customFormat="1" ht="15.75" customHeight="1" thickBot="1">
      <c r="A69" s="43"/>
      <c r="B69" s="29"/>
      <c r="C69" s="30" t="s">
        <v>26</v>
      </c>
      <c r="D69" s="44"/>
      <c r="E69" s="45"/>
      <c r="F69" s="45"/>
      <c r="G69" s="45"/>
      <c r="H69" s="46"/>
      <c r="I69" s="47" t="str">
        <f>IF(SUM(I57:I68)=0,"",SUM(I57:I68))</f>
        <v/>
      </c>
      <c r="J69" s="44"/>
      <c r="K69" s="45"/>
      <c r="L69" s="45"/>
      <c r="M69" s="45"/>
      <c r="N69" s="46"/>
      <c r="O69" s="47" t="str">
        <f>IF(SUM(O57:O68)=0,"",SUM(O57:O68))</f>
        <v/>
      </c>
      <c r="P69" s="44"/>
      <c r="Q69" s="45"/>
      <c r="R69" s="45"/>
      <c r="S69" s="45"/>
      <c r="T69" s="46"/>
      <c r="U69" s="47" t="str">
        <f>IF(SUM(U57:U68)=0,"",SUM(U57:U68))</f>
        <v/>
      </c>
      <c r="V69" s="44"/>
      <c r="W69" s="45"/>
      <c r="X69" s="45"/>
      <c r="Y69" s="45"/>
      <c r="Z69" s="46"/>
      <c r="AA69" s="47" t="str">
        <f>IF(SUM(AA57:AA68)=0,"",SUM(AA57:AA68))</f>
        <v/>
      </c>
      <c r="AB69" s="44"/>
      <c r="AC69" s="45"/>
      <c r="AD69" s="45"/>
      <c r="AE69" s="45"/>
      <c r="AF69" s="46"/>
      <c r="AG69" s="47">
        <f>IF(SUM(AG57:AG68)=0,"",SUM(AG57:AG68))</f>
        <v>4</v>
      </c>
      <c r="AH69" s="44"/>
      <c r="AI69" s="45"/>
      <c r="AJ69" s="45"/>
      <c r="AK69" s="45"/>
      <c r="AL69" s="46"/>
      <c r="AM69" s="47">
        <f>IF(SUM(AM57:AM68)=0,"",SUM(AM57:AM68))</f>
        <v>5</v>
      </c>
      <c r="AN69" s="44"/>
      <c r="AO69" s="45"/>
      <c r="AP69" s="45"/>
      <c r="AQ69" s="45"/>
      <c r="AR69" s="46"/>
      <c r="AS69" s="47">
        <f>IF(SUM(AS57:AS68)=0,"",SUM(AS57:AS68))</f>
        <v>6</v>
      </c>
      <c r="AT69" s="44"/>
      <c r="AU69" s="45"/>
      <c r="AV69" s="45"/>
      <c r="AW69" s="45"/>
      <c r="AX69" s="46"/>
      <c r="AY69" s="47">
        <f>IF(SUM(AY57:AY68)=0,"",SUM(AY57:AY68))</f>
        <v>3</v>
      </c>
      <c r="AZ69" s="48"/>
      <c r="BA69" s="45"/>
      <c r="BB69" s="45"/>
      <c r="BC69" s="45"/>
      <c r="BD69" s="46"/>
      <c r="BE69" s="95">
        <f t="shared" si="64"/>
        <v>18</v>
      </c>
      <c r="BF69" s="266"/>
      <c r="BG69" s="266"/>
    </row>
    <row r="70" spans="1:59" s="123" customFormat="1" ht="15.75" customHeight="1" thickTop="1">
      <c r="A70" s="182"/>
      <c r="B70" s="183"/>
      <c r="C70" s="183"/>
      <c r="BF70" s="266"/>
      <c r="BG70" s="266"/>
    </row>
    <row r="71" spans="1:59" s="123" customFormat="1" ht="15.75" customHeight="1">
      <c r="A71" s="182"/>
      <c r="B71" s="183"/>
      <c r="C71" s="183"/>
      <c r="BF71" s="266"/>
      <c r="BG71" s="266"/>
    </row>
    <row r="72" spans="1:59" s="123" customFormat="1" ht="15.75" customHeight="1">
      <c r="A72" s="182"/>
      <c r="B72" s="183"/>
      <c r="C72" s="183"/>
      <c r="BF72" s="266"/>
      <c r="BG72" s="266"/>
    </row>
    <row r="73" spans="1:59" s="123" customFormat="1" ht="15.75" customHeight="1">
      <c r="A73" s="182"/>
      <c r="B73" s="183"/>
      <c r="C73" s="183"/>
      <c r="BF73" s="266"/>
      <c r="BG73" s="266"/>
    </row>
    <row r="74" spans="1:59" s="123" customFormat="1" ht="15.75" customHeight="1">
      <c r="A74" s="182"/>
      <c r="B74" s="183"/>
      <c r="C74" s="183"/>
      <c r="BF74" s="266"/>
      <c r="BG74" s="266"/>
    </row>
    <row r="75" spans="1:59" s="123" customFormat="1" ht="15.75" customHeight="1">
      <c r="A75" s="182"/>
      <c r="B75" s="183"/>
      <c r="C75" s="183"/>
      <c r="BF75" s="266"/>
      <c r="BG75" s="266"/>
    </row>
    <row r="76" spans="1:59" s="123" customFormat="1" ht="15.75" customHeight="1">
      <c r="A76" s="182"/>
      <c r="B76" s="183"/>
      <c r="C76" s="183"/>
      <c r="BF76" s="266"/>
      <c r="BG76" s="266"/>
    </row>
    <row r="77" spans="1:59" s="123" customFormat="1" ht="15.75" customHeight="1">
      <c r="A77" s="182"/>
      <c r="B77" s="183"/>
      <c r="C77" s="183"/>
      <c r="BF77" s="266"/>
      <c r="BG77" s="266"/>
    </row>
    <row r="78" spans="1:59" s="123" customFormat="1" ht="15.75" customHeight="1">
      <c r="A78" s="182"/>
      <c r="B78" s="183"/>
      <c r="C78" s="183"/>
      <c r="BF78" s="266"/>
      <c r="BG78" s="266"/>
    </row>
    <row r="79" spans="1:59" s="123" customFormat="1" ht="15.75" customHeight="1">
      <c r="A79" s="182"/>
      <c r="B79" s="183"/>
      <c r="C79" s="183"/>
      <c r="BF79" s="266"/>
      <c r="BG79" s="266"/>
    </row>
    <row r="80" spans="1:59" s="123" customFormat="1" ht="15.75" customHeight="1">
      <c r="A80" s="182"/>
      <c r="B80" s="183"/>
      <c r="C80" s="183"/>
      <c r="BF80" s="266"/>
      <c r="BG80" s="266"/>
    </row>
    <row r="81" spans="1:59" s="123" customFormat="1" ht="15.75" customHeight="1">
      <c r="A81" s="182"/>
      <c r="B81" s="183"/>
      <c r="C81" s="183"/>
      <c r="BF81" s="266"/>
      <c r="BG81" s="266"/>
    </row>
    <row r="82" spans="1:59" s="123" customFormat="1" ht="15.75" customHeight="1">
      <c r="A82" s="182"/>
      <c r="B82" s="183"/>
      <c r="C82" s="183"/>
      <c r="BF82" s="266"/>
      <c r="BG82" s="266"/>
    </row>
    <row r="83" spans="1:59" s="123" customFormat="1" ht="15.75" customHeight="1">
      <c r="A83" s="182"/>
      <c r="B83" s="183"/>
      <c r="C83" s="183"/>
      <c r="BF83" s="266"/>
      <c r="BG83" s="266"/>
    </row>
    <row r="84" spans="1:59" s="123" customFormat="1" ht="15.75" customHeight="1">
      <c r="A84" s="182"/>
      <c r="B84" s="183"/>
      <c r="C84" s="183"/>
      <c r="BF84" s="266"/>
      <c r="BG84" s="266"/>
    </row>
    <row r="85" spans="1:59" s="123" customFormat="1" ht="15.75" customHeight="1">
      <c r="A85" s="182"/>
      <c r="B85" s="183"/>
      <c r="C85" s="183"/>
      <c r="BF85" s="266"/>
      <c r="BG85" s="266"/>
    </row>
    <row r="86" spans="1:59" s="123" customFormat="1" ht="15.75" customHeight="1">
      <c r="A86" s="182"/>
      <c r="B86" s="183"/>
      <c r="C86" s="183"/>
      <c r="BF86" s="266"/>
      <c r="BG86" s="266"/>
    </row>
    <row r="87" spans="1:59" s="123" customFormat="1" ht="15.75" customHeight="1">
      <c r="A87" s="182"/>
      <c r="B87" s="183"/>
      <c r="C87" s="183"/>
      <c r="BF87" s="266"/>
      <c r="BG87" s="266"/>
    </row>
    <row r="88" spans="1:59" s="123" customFormat="1" ht="15.75" customHeight="1">
      <c r="A88" s="182"/>
      <c r="B88" s="183"/>
      <c r="C88" s="183"/>
      <c r="BF88" s="266"/>
      <c r="BG88" s="266"/>
    </row>
    <row r="89" spans="1:59" s="123" customFormat="1" ht="15.75" customHeight="1">
      <c r="A89" s="182"/>
      <c r="B89" s="183"/>
      <c r="C89" s="183"/>
      <c r="BF89" s="266"/>
      <c r="BG89" s="266"/>
    </row>
    <row r="90" spans="1:59" s="123" customFormat="1" ht="15.75" customHeight="1">
      <c r="A90" s="182"/>
      <c r="B90" s="183"/>
      <c r="C90" s="183"/>
      <c r="BF90" s="266"/>
      <c r="BG90" s="266"/>
    </row>
    <row r="91" spans="1:59" s="123" customFormat="1" ht="15.75" customHeight="1">
      <c r="A91" s="182"/>
      <c r="B91" s="183"/>
      <c r="C91" s="183"/>
      <c r="BF91" s="266"/>
      <c r="BG91" s="266"/>
    </row>
    <row r="92" spans="1:59" s="123" customFormat="1" ht="15.75" customHeight="1">
      <c r="A92" s="182"/>
      <c r="B92" s="183"/>
      <c r="C92" s="183"/>
      <c r="BF92" s="266"/>
      <c r="BG92" s="266"/>
    </row>
    <row r="93" spans="1:59" s="123" customFormat="1" ht="15.75" customHeight="1">
      <c r="A93" s="182"/>
      <c r="B93" s="183"/>
      <c r="C93" s="183"/>
      <c r="BF93" s="266"/>
      <c r="BG93" s="266"/>
    </row>
    <row r="94" spans="1:59" s="123" customFormat="1" ht="15.75" customHeight="1">
      <c r="A94" s="182"/>
      <c r="B94" s="183"/>
      <c r="C94" s="183"/>
      <c r="BF94" s="266"/>
      <c r="BG94" s="266"/>
    </row>
    <row r="95" spans="1:59" s="123" customFormat="1" ht="15.75" customHeight="1">
      <c r="A95" s="182"/>
      <c r="B95" s="183"/>
      <c r="C95" s="183"/>
      <c r="BF95" s="266"/>
      <c r="BG95" s="266"/>
    </row>
    <row r="96" spans="1:59" s="123" customFormat="1" ht="15.75" customHeight="1">
      <c r="A96" s="182"/>
      <c r="B96" s="183"/>
      <c r="C96" s="183"/>
      <c r="BF96" s="266"/>
      <c r="BG96" s="266"/>
    </row>
    <row r="97" spans="1:59" s="123" customFormat="1" ht="15.75" customHeight="1">
      <c r="A97" s="182"/>
      <c r="B97" s="183"/>
      <c r="C97" s="183"/>
      <c r="BF97" s="266"/>
      <c r="BG97" s="266"/>
    </row>
    <row r="98" spans="1:59" s="123" customFormat="1" ht="15.75" customHeight="1">
      <c r="A98" s="182"/>
      <c r="B98" s="183"/>
      <c r="C98" s="183"/>
      <c r="BF98" s="266"/>
      <c r="BG98" s="266"/>
    </row>
    <row r="99" spans="1:59" s="123" customFormat="1" ht="15.75" customHeight="1">
      <c r="A99" s="182"/>
      <c r="B99" s="183"/>
      <c r="C99" s="183"/>
      <c r="BF99" s="266"/>
      <c r="BG99" s="266"/>
    </row>
    <row r="100" spans="1:59" s="123" customFormat="1" ht="15.75" customHeight="1">
      <c r="A100" s="182"/>
      <c r="B100" s="183"/>
      <c r="C100" s="183"/>
      <c r="BF100" s="266"/>
      <c r="BG100" s="266"/>
    </row>
    <row r="101" spans="1:59" s="123" customFormat="1" ht="15.75" customHeight="1">
      <c r="A101" s="182"/>
      <c r="B101" s="183"/>
      <c r="C101" s="183"/>
      <c r="BF101" s="266"/>
      <c r="BG101" s="266"/>
    </row>
    <row r="102" spans="1:59" s="123" customFormat="1" ht="15.75" customHeight="1">
      <c r="A102" s="182"/>
      <c r="B102" s="183"/>
      <c r="C102" s="183"/>
      <c r="BF102" s="266"/>
      <c r="BG102" s="266"/>
    </row>
    <row r="103" spans="1:59" s="123" customFormat="1" ht="15.75" customHeight="1">
      <c r="A103" s="182"/>
      <c r="B103" s="183"/>
      <c r="C103" s="183"/>
      <c r="BF103" s="266"/>
      <c r="BG103" s="266"/>
    </row>
    <row r="104" spans="1:59" s="123" customFormat="1" ht="15.75" customHeight="1">
      <c r="A104" s="182"/>
      <c r="B104" s="183"/>
      <c r="C104" s="183"/>
      <c r="BF104" s="266"/>
      <c r="BG104" s="266"/>
    </row>
    <row r="105" spans="1:59" s="123" customFormat="1" ht="15.75" customHeight="1">
      <c r="A105" s="182"/>
      <c r="B105" s="183"/>
      <c r="C105" s="183"/>
      <c r="BF105" s="266"/>
      <c r="BG105" s="266"/>
    </row>
    <row r="106" spans="1:59" s="123" customFormat="1" ht="15.75" customHeight="1">
      <c r="A106" s="182"/>
      <c r="B106" s="183"/>
      <c r="C106" s="183"/>
      <c r="BF106" s="266"/>
      <c r="BG106" s="266"/>
    </row>
    <row r="107" spans="1:59" s="123" customFormat="1" ht="15.75" customHeight="1">
      <c r="A107" s="182"/>
      <c r="B107" s="183"/>
      <c r="C107" s="183"/>
      <c r="BF107" s="266"/>
      <c r="BG107" s="266"/>
    </row>
    <row r="108" spans="1:59" s="123" customFormat="1" ht="15.75" customHeight="1">
      <c r="A108" s="182"/>
      <c r="B108" s="183"/>
      <c r="C108" s="183"/>
      <c r="BF108" s="266"/>
      <c r="BG108" s="266"/>
    </row>
    <row r="109" spans="1:59" s="123" customFormat="1" ht="15.75" customHeight="1">
      <c r="A109" s="182"/>
      <c r="B109" s="183"/>
      <c r="C109" s="183"/>
      <c r="BF109" s="266"/>
      <c r="BG109" s="266"/>
    </row>
    <row r="110" spans="1:59" s="123" customFormat="1" ht="15.75" customHeight="1">
      <c r="A110" s="182"/>
      <c r="B110" s="183"/>
      <c r="C110" s="183"/>
      <c r="BF110" s="266"/>
      <c r="BG110" s="266"/>
    </row>
    <row r="111" spans="1:59" s="123" customFormat="1" ht="15.75" customHeight="1">
      <c r="A111" s="182"/>
      <c r="B111" s="183"/>
      <c r="C111" s="183"/>
      <c r="BF111" s="266"/>
      <c r="BG111" s="266"/>
    </row>
    <row r="112" spans="1:59" s="123" customFormat="1" ht="15.75" customHeight="1">
      <c r="A112" s="182"/>
      <c r="B112" s="183"/>
      <c r="C112" s="183"/>
      <c r="BF112" s="266"/>
      <c r="BG112" s="266"/>
    </row>
    <row r="113" spans="1:59" s="123" customFormat="1" ht="15.75" customHeight="1">
      <c r="A113" s="182"/>
      <c r="B113" s="183"/>
      <c r="C113" s="183"/>
      <c r="BF113" s="266"/>
      <c r="BG113" s="266"/>
    </row>
    <row r="114" spans="1:59" s="123" customFormat="1" ht="15.75" customHeight="1">
      <c r="A114" s="182"/>
      <c r="B114" s="183"/>
      <c r="C114" s="183"/>
      <c r="BF114" s="266"/>
      <c r="BG114" s="266"/>
    </row>
    <row r="115" spans="1:59" s="123" customFormat="1" ht="15.75" customHeight="1">
      <c r="A115" s="182"/>
      <c r="B115" s="183"/>
      <c r="C115" s="183"/>
      <c r="BF115" s="266"/>
      <c r="BG115" s="266"/>
    </row>
    <row r="116" spans="1:59" s="123" customFormat="1" ht="15.75" customHeight="1">
      <c r="A116" s="182"/>
      <c r="B116" s="183"/>
      <c r="C116" s="183"/>
      <c r="BF116" s="266"/>
      <c r="BG116" s="266"/>
    </row>
    <row r="117" spans="1:59" s="123" customFormat="1" ht="15.75" customHeight="1">
      <c r="A117" s="182"/>
      <c r="B117" s="183"/>
      <c r="C117" s="183"/>
      <c r="BF117" s="266"/>
      <c r="BG117" s="266"/>
    </row>
    <row r="118" spans="1:59" s="123" customFormat="1" ht="15.75" customHeight="1">
      <c r="A118" s="182"/>
      <c r="B118" s="183"/>
      <c r="C118" s="183"/>
      <c r="BF118" s="266"/>
      <c r="BG118" s="266"/>
    </row>
    <row r="119" spans="1:59" s="123" customFormat="1" ht="15.75" customHeight="1">
      <c r="A119" s="182"/>
      <c r="B119" s="183"/>
      <c r="C119" s="183"/>
      <c r="BF119" s="266"/>
      <c r="BG119" s="266"/>
    </row>
    <row r="120" spans="1:59" s="123" customFormat="1" ht="15.75" customHeight="1">
      <c r="A120" s="182"/>
      <c r="B120" s="183"/>
      <c r="C120" s="183"/>
      <c r="BF120" s="266"/>
      <c r="BG120" s="266"/>
    </row>
    <row r="121" spans="1:59" s="123" customFormat="1" ht="15.75" customHeight="1">
      <c r="A121" s="182"/>
      <c r="B121" s="183"/>
      <c r="C121" s="183"/>
      <c r="BF121" s="266"/>
      <c r="BG121" s="266"/>
    </row>
    <row r="122" spans="1:59" s="123" customFormat="1" ht="15.75" customHeight="1">
      <c r="A122" s="182"/>
      <c r="B122" s="183"/>
      <c r="C122" s="183"/>
      <c r="BF122" s="266"/>
      <c r="BG122" s="266"/>
    </row>
    <row r="123" spans="1:59" s="123" customFormat="1" ht="15.75" customHeight="1">
      <c r="A123" s="182"/>
      <c r="B123" s="183"/>
      <c r="C123" s="183"/>
      <c r="BF123" s="266"/>
      <c r="BG123" s="266"/>
    </row>
    <row r="124" spans="1:59" s="123" customFormat="1" ht="15.75" customHeight="1">
      <c r="A124" s="182"/>
      <c r="B124" s="183"/>
      <c r="C124" s="183"/>
      <c r="BF124" s="266"/>
      <c r="BG124" s="266"/>
    </row>
    <row r="125" spans="1:59" s="123" customFormat="1" ht="15.75" customHeight="1">
      <c r="A125" s="182"/>
      <c r="B125" s="183"/>
      <c r="C125" s="183"/>
      <c r="BF125" s="266"/>
      <c r="BG125" s="266"/>
    </row>
    <row r="126" spans="1:59" s="123" customFormat="1" ht="15.75" customHeight="1">
      <c r="A126" s="182"/>
      <c r="B126" s="183"/>
      <c r="C126" s="183"/>
      <c r="BF126" s="266"/>
      <c r="BG126" s="266"/>
    </row>
    <row r="127" spans="1:59" s="123" customFormat="1" ht="15.75" customHeight="1">
      <c r="A127" s="182"/>
      <c r="B127" s="183"/>
      <c r="C127" s="183"/>
      <c r="BF127" s="266"/>
      <c r="BG127" s="266"/>
    </row>
    <row r="128" spans="1:59" s="123" customFormat="1" ht="15.75" customHeight="1">
      <c r="A128" s="182"/>
      <c r="B128" s="183"/>
      <c r="C128" s="183"/>
      <c r="BF128" s="266"/>
      <c r="BG128" s="266"/>
    </row>
    <row r="129" spans="1:59" s="123" customFormat="1" ht="15.75" customHeight="1">
      <c r="A129" s="182"/>
      <c r="B129" s="183"/>
      <c r="C129" s="183"/>
      <c r="BF129" s="266"/>
      <c r="BG129" s="266"/>
    </row>
    <row r="130" spans="1:59" s="123" customFormat="1" ht="15.75" customHeight="1">
      <c r="A130" s="182"/>
      <c r="B130" s="183"/>
      <c r="C130" s="183"/>
      <c r="BF130" s="266"/>
      <c r="BG130" s="266"/>
    </row>
    <row r="131" spans="1:59" s="123" customFormat="1" ht="15.75" customHeight="1">
      <c r="A131" s="182"/>
      <c r="B131" s="183"/>
      <c r="C131" s="183"/>
      <c r="BF131" s="266"/>
      <c r="BG131" s="266"/>
    </row>
    <row r="132" spans="1:59" s="123" customFormat="1" ht="15.75" customHeight="1">
      <c r="A132" s="182"/>
      <c r="B132" s="183"/>
      <c r="C132" s="183"/>
      <c r="BF132" s="266"/>
      <c r="BG132" s="266"/>
    </row>
    <row r="133" spans="1:59" s="123" customFormat="1" ht="15.75" customHeight="1">
      <c r="A133" s="182"/>
      <c r="B133" s="183"/>
      <c r="C133" s="183"/>
      <c r="BF133" s="266"/>
      <c r="BG133" s="266"/>
    </row>
    <row r="134" spans="1:59" s="123" customFormat="1" ht="15.75" customHeight="1">
      <c r="A134" s="182"/>
      <c r="B134" s="183"/>
      <c r="C134" s="183"/>
      <c r="BF134" s="266"/>
      <c r="BG134" s="266"/>
    </row>
    <row r="135" spans="1:59" s="123" customFormat="1" ht="15.75" customHeight="1">
      <c r="A135" s="182"/>
      <c r="B135" s="121"/>
      <c r="C135" s="121"/>
      <c r="BF135" s="266"/>
      <c r="BG135" s="266"/>
    </row>
    <row r="136" spans="1:59" s="123" customFormat="1" ht="15.75" customHeight="1">
      <c r="A136" s="182"/>
      <c r="B136" s="121"/>
      <c r="C136" s="121"/>
      <c r="BF136" s="266"/>
      <c r="BG136" s="266"/>
    </row>
    <row r="137" spans="1:59" s="123" customFormat="1" ht="15.75" customHeight="1">
      <c r="A137" s="182"/>
      <c r="B137" s="121"/>
      <c r="C137" s="121"/>
      <c r="BF137" s="266"/>
      <c r="BG137" s="266"/>
    </row>
    <row r="138" spans="1:59" s="123" customFormat="1" ht="15.75" customHeight="1">
      <c r="A138" s="182"/>
      <c r="B138" s="121"/>
      <c r="C138" s="121"/>
      <c r="BF138" s="266"/>
      <c r="BG138" s="266"/>
    </row>
    <row r="139" spans="1:59" s="123" customFormat="1" ht="15.75" customHeight="1">
      <c r="A139" s="182"/>
      <c r="B139" s="121"/>
      <c r="C139" s="121"/>
      <c r="BF139" s="266"/>
      <c r="BG139" s="266"/>
    </row>
    <row r="140" spans="1:59" s="123" customFormat="1" ht="15.75" customHeight="1">
      <c r="A140" s="182"/>
      <c r="B140" s="121"/>
      <c r="C140" s="121"/>
      <c r="BF140" s="266"/>
      <c r="BG140" s="266"/>
    </row>
    <row r="141" spans="1:59" s="123" customFormat="1" ht="15.75" customHeight="1">
      <c r="A141" s="182"/>
      <c r="B141" s="121"/>
      <c r="C141" s="121"/>
      <c r="BF141" s="266"/>
      <c r="BG141" s="266"/>
    </row>
    <row r="142" spans="1:59" ht="15.75" customHeight="1">
      <c r="A142" s="182"/>
      <c r="B142" s="121"/>
      <c r="C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</row>
    <row r="143" spans="1:59" ht="15.75" customHeight="1">
      <c r="A143" s="182"/>
      <c r="B143" s="121"/>
      <c r="C143" s="121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</row>
    <row r="144" spans="1:59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 ht="15.75" customHeight="1">
      <c r="A169" s="184"/>
      <c r="B169" s="119"/>
      <c r="C169" s="119"/>
    </row>
    <row r="170" spans="1:3" ht="15.75" customHeight="1">
      <c r="A170" s="184"/>
      <c r="B170" s="119"/>
      <c r="C170" s="119"/>
    </row>
    <row r="171" spans="1:3" ht="15.75" customHeight="1">
      <c r="A171" s="184"/>
      <c r="B171" s="119"/>
      <c r="C171" s="119"/>
    </row>
    <row r="172" spans="1:3" ht="15.75" customHeight="1">
      <c r="A172" s="184"/>
      <c r="B172" s="119"/>
      <c r="C172" s="119"/>
    </row>
    <row r="173" spans="1:3" ht="15.75" customHeight="1">
      <c r="A173" s="184"/>
      <c r="B173" s="119"/>
      <c r="C173" s="119"/>
    </row>
    <row r="174" spans="1:3" ht="15.75" customHeight="1">
      <c r="A174" s="184"/>
      <c r="B174" s="119"/>
      <c r="C174" s="119"/>
    </row>
    <row r="175" spans="1:3" ht="15.75" customHeight="1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  <row r="234" spans="1:3">
      <c r="A234" s="184"/>
      <c r="B234" s="119"/>
      <c r="C234" s="119"/>
    </row>
    <row r="235" spans="1:3">
      <c r="A235" s="184"/>
      <c r="B235" s="119"/>
      <c r="C235" s="119"/>
    </row>
    <row r="236" spans="1:3">
      <c r="A236" s="184"/>
      <c r="B236" s="119"/>
      <c r="C236" s="119"/>
    </row>
    <row r="237" spans="1:3">
      <c r="A237" s="184"/>
      <c r="B237" s="119"/>
      <c r="C237" s="119"/>
    </row>
    <row r="238" spans="1:3">
      <c r="A238" s="184"/>
      <c r="B238" s="119"/>
      <c r="C238" s="119"/>
    </row>
    <row r="239" spans="1:3">
      <c r="A239" s="184"/>
      <c r="B239" s="119"/>
      <c r="C239" s="119"/>
    </row>
    <row r="240" spans="1:3">
      <c r="A240" s="184"/>
      <c r="B240" s="119"/>
      <c r="C240" s="119"/>
    </row>
  </sheetData>
  <sheetProtection selectLockedCells="1"/>
  <protectedRanges>
    <protectedRange sqref="C56" name="Tartomány4"/>
    <protectedRange sqref="C68:C69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5:AA45"/>
    <mergeCell ref="AB45:AY45"/>
    <mergeCell ref="AZ45:BE4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1:AA51"/>
    <mergeCell ref="AB51:AY51"/>
    <mergeCell ref="AZ51:BE51"/>
    <mergeCell ref="A55:AA55"/>
    <mergeCell ref="A56:AA56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3"/>
  <sheetViews>
    <sheetView zoomScale="75" zoomScaleNormal="7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2" sqref="A12"/>
    </sheetView>
  </sheetViews>
  <sheetFormatPr defaultColWidth="10.6640625" defaultRowHeight="15.75"/>
  <cols>
    <col min="1" max="1" width="17.1640625" style="185" customWidth="1"/>
    <col min="2" max="2" width="7.1640625" style="120" customWidth="1"/>
    <col min="3" max="3" width="60.33203125" style="120" customWidth="1"/>
    <col min="4" max="4" width="5.5" style="120" customWidth="1"/>
    <col min="5" max="5" width="6.83203125" style="120" customWidth="1"/>
    <col min="6" max="6" width="5.5" style="120" customWidth="1"/>
    <col min="7" max="7" width="6.83203125" style="120" customWidth="1"/>
    <col min="8" max="8" width="5.5" style="120" customWidth="1"/>
    <col min="9" max="9" width="5.6640625" style="120" bestFit="1" customWidth="1"/>
    <col min="10" max="10" width="5.5" style="120" customWidth="1"/>
    <col min="11" max="11" width="6.83203125" style="120" customWidth="1"/>
    <col min="12" max="12" width="5.5" style="120" customWidth="1"/>
    <col min="13" max="13" width="6.83203125" style="120" customWidth="1"/>
    <col min="14" max="14" width="5.5" style="120" customWidth="1"/>
    <col min="15" max="15" width="5.6640625" style="120" bestFit="1" customWidth="1"/>
    <col min="16" max="16" width="5.5" style="120" bestFit="1" customWidth="1"/>
    <col min="17" max="17" width="6.83203125" style="120" customWidth="1"/>
    <col min="18" max="18" width="5.5" style="120" bestFit="1" customWidth="1"/>
    <col min="19" max="19" width="6.83203125" style="120" customWidth="1"/>
    <col min="20" max="20" width="5.5" style="120" customWidth="1"/>
    <col min="21" max="21" width="5.6640625" style="120" bestFit="1" customWidth="1"/>
    <col min="22" max="22" width="5.5" style="120" bestFit="1" customWidth="1"/>
    <col min="23" max="23" width="6.83203125" style="120" customWidth="1"/>
    <col min="24" max="24" width="5.5" style="120" bestFit="1" customWidth="1"/>
    <col min="25" max="25" width="6.83203125" style="120" customWidth="1"/>
    <col min="26" max="26" width="5.5" style="120" customWidth="1"/>
    <col min="27" max="27" width="5.6640625" style="120" bestFit="1" customWidth="1"/>
    <col min="28" max="28" width="5.5" style="120" customWidth="1"/>
    <col min="29" max="29" width="6.83203125" style="120" customWidth="1"/>
    <col min="30" max="30" width="5.5" style="120" customWidth="1"/>
    <col min="31" max="31" width="6.83203125" style="120" customWidth="1"/>
    <col min="32" max="32" width="5.5" style="120" customWidth="1"/>
    <col min="33" max="33" width="5.6640625" style="120" bestFit="1" customWidth="1"/>
    <col min="34" max="34" width="5.5" style="120" customWidth="1"/>
    <col min="35" max="35" width="6.83203125" style="120" customWidth="1"/>
    <col min="36" max="36" width="5.5" style="120" customWidth="1"/>
    <col min="37" max="37" width="6.83203125" style="120" customWidth="1"/>
    <col min="38" max="38" width="5.5" style="120" customWidth="1"/>
    <col min="39" max="39" width="7.6640625" style="120" bestFit="1" customWidth="1"/>
    <col min="40" max="40" width="5.5" style="120" bestFit="1" customWidth="1"/>
    <col min="41" max="41" width="6.83203125" style="120" customWidth="1"/>
    <col min="42" max="42" width="5.5" style="120" bestFit="1" customWidth="1"/>
    <col min="43" max="43" width="6.83203125" style="120" customWidth="1"/>
    <col min="44" max="44" width="5.5" style="120" customWidth="1"/>
    <col min="45" max="45" width="7.6640625" style="120" bestFit="1" customWidth="1"/>
    <col min="46" max="46" width="5.5" style="120" bestFit="1" customWidth="1"/>
    <col min="47" max="47" width="6.83203125" style="120" customWidth="1"/>
    <col min="48" max="48" width="5.5" style="120" bestFit="1" customWidth="1"/>
    <col min="49" max="49" width="6.83203125" style="120" customWidth="1"/>
    <col min="50" max="50" width="5.5" style="120" customWidth="1"/>
    <col min="51" max="51" width="5.6640625" style="120" bestFit="1" customWidth="1"/>
    <col min="52" max="52" width="6.83203125" style="120" bestFit="1" customWidth="1"/>
    <col min="53" max="53" width="11" style="120" bestFit="1" customWidth="1"/>
    <col min="54" max="54" width="6.83203125" style="120" bestFit="1" customWidth="1"/>
    <col min="55" max="55" width="8.1640625" style="120" bestFit="1" customWidth="1"/>
    <col min="56" max="56" width="6.83203125" style="120" bestFit="1" customWidth="1"/>
    <col min="57" max="57" width="9" style="120" customWidth="1"/>
    <col min="58" max="58" width="36.5" style="120" customWidth="1"/>
    <col min="59" max="59" width="39" style="120" customWidth="1"/>
    <col min="60" max="16384" width="10.6640625" style="120"/>
  </cols>
  <sheetData>
    <row r="1" spans="1:59" ht="21.9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</row>
    <row r="2" spans="1:59" ht="21.95" customHeight="1">
      <c r="A2" s="482" t="s">
        <v>467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</row>
    <row r="3" spans="1:59" ht="23.25">
      <c r="A3" s="530" t="s">
        <v>466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</row>
    <row r="4" spans="1:59" s="122" customFormat="1" ht="23.25">
      <c r="A4" s="482" t="s">
        <v>364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</row>
    <row r="5" spans="1:59" ht="24" customHeight="1" thickBot="1">
      <c r="A5" s="481" t="s">
        <v>103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  <c r="AG5" s="481"/>
      <c r="AH5" s="481"/>
      <c r="AI5" s="481"/>
      <c r="AJ5" s="481"/>
      <c r="AK5" s="481"/>
      <c r="AL5" s="481"/>
      <c r="AM5" s="481"/>
      <c r="AN5" s="481"/>
      <c r="AO5" s="481"/>
      <c r="AP5" s="481"/>
      <c r="AQ5" s="481"/>
      <c r="AR5" s="481"/>
      <c r="AS5" s="481"/>
      <c r="AT5" s="481"/>
      <c r="AU5" s="481"/>
      <c r="AV5" s="481"/>
      <c r="AW5" s="481"/>
      <c r="AX5" s="481"/>
      <c r="AY5" s="481"/>
      <c r="AZ5" s="481"/>
      <c r="BA5" s="481"/>
      <c r="BB5" s="481"/>
      <c r="BC5" s="481"/>
      <c r="BD5" s="481"/>
      <c r="BE5" s="481"/>
    </row>
    <row r="6" spans="1:59" ht="15.75" customHeight="1" thickTop="1" thickBot="1">
      <c r="A6" s="489" t="s">
        <v>1</v>
      </c>
      <c r="B6" s="492" t="s">
        <v>2</v>
      </c>
      <c r="C6" s="495" t="s">
        <v>3</v>
      </c>
      <c r="D6" s="498" t="s">
        <v>4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498" t="s">
        <v>4</v>
      </c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0"/>
      <c r="AY6" s="550"/>
      <c r="AZ6" s="508" t="s">
        <v>5</v>
      </c>
      <c r="BA6" s="544"/>
      <c r="BB6" s="544"/>
      <c r="BC6" s="544"/>
      <c r="BD6" s="544"/>
      <c r="BE6" s="545"/>
      <c r="BF6" s="451" t="s">
        <v>51</v>
      </c>
      <c r="BG6" s="451" t="s">
        <v>52</v>
      </c>
    </row>
    <row r="7" spans="1:59" ht="15.75" customHeight="1">
      <c r="A7" s="490"/>
      <c r="B7" s="493"/>
      <c r="C7" s="496"/>
      <c r="D7" s="531" t="s">
        <v>6</v>
      </c>
      <c r="E7" s="515"/>
      <c r="F7" s="515"/>
      <c r="G7" s="515"/>
      <c r="H7" s="515"/>
      <c r="I7" s="532"/>
      <c r="J7" s="514" t="s">
        <v>7</v>
      </c>
      <c r="K7" s="515"/>
      <c r="L7" s="515"/>
      <c r="M7" s="515"/>
      <c r="N7" s="515"/>
      <c r="O7" s="516"/>
      <c r="P7" s="531" t="s">
        <v>8</v>
      </c>
      <c r="Q7" s="515"/>
      <c r="R7" s="515"/>
      <c r="S7" s="515"/>
      <c r="T7" s="515"/>
      <c r="U7" s="532"/>
      <c r="V7" s="514" t="s">
        <v>9</v>
      </c>
      <c r="W7" s="515"/>
      <c r="X7" s="515"/>
      <c r="Y7" s="515"/>
      <c r="Z7" s="515"/>
      <c r="AA7" s="532"/>
      <c r="AB7" s="531" t="s">
        <v>10</v>
      </c>
      <c r="AC7" s="515"/>
      <c r="AD7" s="515"/>
      <c r="AE7" s="515"/>
      <c r="AF7" s="515"/>
      <c r="AG7" s="532"/>
      <c r="AH7" s="514" t="s">
        <v>11</v>
      </c>
      <c r="AI7" s="515"/>
      <c r="AJ7" s="515"/>
      <c r="AK7" s="515"/>
      <c r="AL7" s="515"/>
      <c r="AM7" s="516"/>
      <c r="AN7" s="531" t="s">
        <v>37</v>
      </c>
      <c r="AO7" s="515"/>
      <c r="AP7" s="515"/>
      <c r="AQ7" s="515"/>
      <c r="AR7" s="515"/>
      <c r="AS7" s="532"/>
      <c r="AT7" s="514" t="s">
        <v>38</v>
      </c>
      <c r="AU7" s="515"/>
      <c r="AV7" s="515"/>
      <c r="AW7" s="515"/>
      <c r="AX7" s="515"/>
      <c r="AY7" s="532"/>
      <c r="AZ7" s="546"/>
      <c r="BA7" s="547"/>
      <c r="BB7" s="547"/>
      <c r="BC7" s="547"/>
      <c r="BD7" s="547"/>
      <c r="BE7" s="548"/>
      <c r="BF7" s="519"/>
      <c r="BG7" s="452"/>
    </row>
    <row r="8" spans="1:59" ht="15.75" customHeight="1">
      <c r="A8" s="490"/>
      <c r="B8" s="493"/>
      <c r="C8" s="496"/>
      <c r="D8" s="506" t="s">
        <v>12</v>
      </c>
      <c r="E8" s="539"/>
      <c r="F8" s="500" t="s">
        <v>13</v>
      </c>
      <c r="G8" s="539"/>
      <c r="H8" s="502" t="s">
        <v>14</v>
      </c>
      <c r="I8" s="504" t="s">
        <v>39</v>
      </c>
      <c r="J8" s="507" t="s">
        <v>12</v>
      </c>
      <c r="K8" s="539"/>
      <c r="L8" s="500" t="s">
        <v>13</v>
      </c>
      <c r="M8" s="539"/>
      <c r="N8" s="502" t="s">
        <v>14</v>
      </c>
      <c r="O8" s="524" t="s">
        <v>39</v>
      </c>
      <c r="P8" s="506" t="s">
        <v>12</v>
      </c>
      <c r="Q8" s="539"/>
      <c r="R8" s="500" t="s">
        <v>13</v>
      </c>
      <c r="S8" s="539"/>
      <c r="T8" s="502" t="s">
        <v>14</v>
      </c>
      <c r="U8" s="504" t="s">
        <v>39</v>
      </c>
      <c r="V8" s="507" t="s">
        <v>12</v>
      </c>
      <c r="W8" s="539"/>
      <c r="X8" s="500" t="s">
        <v>13</v>
      </c>
      <c r="Y8" s="539"/>
      <c r="Z8" s="502" t="s">
        <v>14</v>
      </c>
      <c r="AA8" s="522" t="s">
        <v>39</v>
      </c>
      <c r="AB8" s="506" t="s">
        <v>12</v>
      </c>
      <c r="AC8" s="539"/>
      <c r="AD8" s="500" t="s">
        <v>13</v>
      </c>
      <c r="AE8" s="539"/>
      <c r="AF8" s="502" t="s">
        <v>14</v>
      </c>
      <c r="AG8" s="504" t="s">
        <v>39</v>
      </c>
      <c r="AH8" s="507" t="s">
        <v>12</v>
      </c>
      <c r="AI8" s="539"/>
      <c r="AJ8" s="500" t="s">
        <v>13</v>
      </c>
      <c r="AK8" s="539"/>
      <c r="AL8" s="502" t="s">
        <v>14</v>
      </c>
      <c r="AM8" s="524" t="s">
        <v>39</v>
      </c>
      <c r="AN8" s="506" t="s">
        <v>12</v>
      </c>
      <c r="AO8" s="539"/>
      <c r="AP8" s="500" t="s">
        <v>13</v>
      </c>
      <c r="AQ8" s="539"/>
      <c r="AR8" s="502" t="s">
        <v>14</v>
      </c>
      <c r="AS8" s="504" t="s">
        <v>39</v>
      </c>
      <c r="AT8" s="507" t="s">
        <v>12</v>
      </c>
      <c r="AU8" s="539"/>
      <c r="AV8" s="500" t="s">
        <v>13</v>
      </c>
      <c r="AW8" s="539"/>
      <c r="AX8" s="502" t="s">
        <v>14</v>
      </c>
      <c r="AY8" s="522" t="s">
        <v>39</v>
      </c>
      <c r="AZ8" s="507" t="s">
        <v>12</v>
      </c>
      <c r="BA8" s="539"/>
      <c r="BB8" s="500" t="s">
        <v>13</v>
      </c>
      <c r="BC8" s="539"/>
      <c r="BD8" s="502" t="s">
        <v>14</v>
      </c>
      <c r="BE8" s="534" t="s">
        <v>47</v>
      </c>
      <c r="BF8" s="519"/>
      <c r="BG8" s="452"/>
    </row>
    <row r="9" spans="1:59" ht="80.099999999999994" customHeight="1" thickBot="1">
      <c r="A9" s="491"/>
      <c r="B9" s="494"/>
      <c r="C9" s="549"/>
      <c r="D9" s="124" t="s">
        <v>40</v>
      </c>
      <c r="E9" s="125" t="s">
        <v>41</v>
      </c>
      <c r="F9" s="126" t="s">
        <v>40</v>
      </c>
      <c r="G9" s="125" t="s">
        <v>41</v>
      </c>
      <c r="H9" s="540"/>
      <c r="I9" s="541"/>
      <c r="J9" s="127" t="s">
        <v>40</v>
      </c>
      <c r="K9" s="125" t="s">
        <v>41</v>
      </c>
      <c r="L9" s="126" t="s">
        <v>40</v>
      </c>
      <c r="M9" s="125" t="s">
        <v>41</v>
      </c>
      <c r="N9" s="540"/>
      <c r="O9" s="543"/>
      <c r="P9" s="124" t="s">
        <v>40</v>
      </c>
      <c r="Q9" s="125" t="s">
        <v>41</v>
      </c>
      <c r="R9" s="126" t="s">
        <v>40</v>
      </c>
      <c r="S9" s="125" t="s">
        <v>41</v>
      </c>
      <c r="T9" s="540"/>
      <c r="U9" s="541"/>
      <c r="V9" s="127" t="s">
        <v>40</v>
      </c>
      <c r="W9" s="125" t="s">
        <v>41</v>
      </c>
      <c r="X9" s="126" t="s">
        <v>40</v>
      </c>
      <c r="Y9" s="125" t="s">
        <v>41</v>
      </c>
      <c r="Z9" s="540"/>
      <c r="AA9" s="542"/>
      <c r="AB9" s="124" t="s">
        <v>40</v>
      </c>
      <c r="AC9" s="125" t="s">
        <v>41</v>
      </c>
      <c r="AD9" s="126" t="s">
        <v>40</v>
      </c>
      <c r="AE9" s="125" t="s">
        <v>41</v>
      </c>
      <c r="AF9" s="540"/>
      <c r="AG9" s="541"/>
      <c r="AH9" s="127" t="s">
        <v>40</v>
      </c>
      <c r="AI9" s="125" t="s">
        <v>41</v>
      </c>
      <c r="AJ9" s="126" t="s">
        <v>40</v>
      </c>
      <c r="AK9" s="125" t="s">
        <v>41</v>
      </c>
      <c r="AL9" s="540"/>
      <c r="AM9" s="543"/>
      <c r="AN9" s="124" t="s">
        <v>40</v>
      </c>
      <c r="AO9" s="125" t="s">
        <v>41</v>
      </c>
      <c r="AP9" s="126" t="s">
        <v>40</v>
      </c>
      <c r="AQ9" s="125" t="s">
        <v>41</v>
      </c>
      <c r="AR9" s="540"/>
      <c r="AS9" s="541"/>
      <c r="AT9" s="127" t="s">
        <v>40</v>
      </c>
      <c r="AU9" s="125" t="s">
        <v>41</v>
      </c>
      <c r="AV9" s="126" t="s">
        <v>40</v>
      </c>
      <c r="AW9" s="125" t="s">
        <v>41</v>
      </c>
      <c r="AX9" s="540"/>
      <c r="AY9" s="542"/>
      <c r="AZ9" s="127" t="s">
        <v>40</v>
      </c>
      <c r="BA9" s="125" t="s">
        <v>42</v>
      </c>
      <c r="BB9" s="126" t="s">
        <v>40</v>
      </c>
      <c r="BC9" s="125" t="s">
        <v>42</v>
      </c>
      <c r="BD9" s="540"/>
      <c r="BE9" s="535"/>
      <c r="BF9" s="519"/>
      <c r="BG9" s="452"/>
    </row>
    <row r="10" spans="1:59" s="132" customFormat="1" ht="15.75" customHeight="1" thickBot="1">
      <c r="A10" s="128"/>
      <c r="B10" s="129"/>
      <c r="C10" s="130" t="s">
        <v>65</v>
      </c>
      <c r="D10" s="131">
        <f>SUM([2]SZAK!D114)</f>
        <v>11</v>
      </c>
      <c r="E10" s="131">
        <f>SUM([2]SZAK!E114)</f>
        <v>154</v>
      </c>
      <c r="F10" s="131">
        <f>SUM([2]SZAK!F114)</f>
        <v>21</v>
      </c>
      <c r="G10" s="131">
        <f>SUM([2]SZAK!G114)</f>
        <v>294</v>
      </c>
      <c r="H10" s="131">
        <f>SUM([2]SZAK!H114)</f>
        <v>29</v>
      </c>
      <c r="I10" s="131" t="s">
        <v>17</v>
      </c>
      <c r="J10" s="131">
        <f>SUM([2]SZAK!J114)</f>
        <v>15</v>
      </c>
      <c r="K10" s="131">
        <f>SUM([2]SZAK!K114)</f>
        <v>210</v>
      </c>
      <c r="L10" s="131">
        <f>SUM([2]SZAK!L114)</f>
        <v>21</v>
      </c>
      <c r="M10" s="131">
        <f>SUM([2]SZAK!M114)</f>
        <v>304</v>
      </c>
      <c r="N10" s="131">
        <f>SUM([2]SZAK!N114)</f>
        <v>28</v>
      </c>
      <c r="O10" s="131" t="s">
        <v>17</v>
      </c>
      <c r="P10" s="131">
        <f>SUM([2]SZAK!P114)</f>
        <v>14</v>
      </c>
      <c r="Q10" s="131">
        <f>SUM([2]SZAK!Q114)</f>
        <v>196</v>
      </c>
      <c r="R10" s="131">
        <f>SUM([2]SZAK!R114)</f>
        <v>20</v>
      </c>
      <c r="S10" s="131">
        <f>SUM([2]SZAK!S114)</f>
        <v>288</v>
      </c>
      <c r="T10" s="131">
        <f>SUM([2]SZAK!T114)</f>
        <v>30</v>
      </c>
      <c r="U10" s="131" t="s">
        <v>17</v>
      </c>
      <c r="V10" s="131">
        <f>SUM([2]SZAK!V114)</f>
        <v>19</v>
      </c>
      <c r="W10" s="131">
        <f>SUM([2]SZAK!W114)</f>
        <v>266</v>
      </c>
      <c r="X10" s="131">
        <f>SUM([2]SZAK!X114)</f>
        <v>17</v>
      </c>
      <c r="Y10" s="131">
        <f>SUM([2]SZAK!Y114)</f>
        <v>238</v>
      </c>
      <c r="Z10" s="131">
        <f>SUM([2]SZAK!Z114)</f>
        <v>32</v>
      </c>
      <c r="AA10" s="131" t="s">
        <v>17</v>
      </c>
      <c r="AB10" s="131">
        <f>SUM([2]SZAK!AB114)</f>
        <v>8</v>
      </c>
      <c r="AC10" s="131">
        <f>SUM([2]SZAK!AC114)</f>
        <v>112</v>
      </c>
      <c r="AD10" s="131">
        <f>SUM([2]SZAK!AD114)</f>
        <v>14</v>
      </c>
      <c r="AE10" s="131">
        <f>SUM([2]SZAK!AE114)</f>
        <v>196</v>
      </c>
      <c r="AF10" s="131">
        <f>SUM([2]SZAK!AF114)</f>
        <v>18</v>
      </c>
      <c r="AG10" s="131" t="s">
        <v>17</v>
      </c>
      <c r="AH10" s="131">
        <f>SUM([2]SZAK!AH114)</f>
        <v>3</v>
      </c>
      <c r="AI10" s="131">
        <f>SUM([2]SZAK!AI114)</f>
        <v>42</v>
      </c>
      <c r="AJ10" s="131">
        <f>SUM([2]SZAK!AJ114)</f>
        <v>8</v>
      </c>
      <c r="AK10" s="131">
        <f>SUM([2]SZAK!AK114)</f>
        <v>112</v>
      </c>
      <c r="AL10" s="131">
        <f>SUM([2]SZAK!AL114)</f>
        <v>8</v>
      </c>
      <c r="AM10" s="131" t="s">
        <v>17</v>
      </c>
      <c r="AN10" s="131">
        <f>SUM([2]SZAK!AN114)</f>
        <v>4</v>
      </c>
      <c r="AO10" s="131">
        <f>SUM([2]SZAK!AO114)</f>
        <v>28</v>
      </c>
      <c r="AP10" s="131">
        <f>SUM([2]SZAK!AP114)</f>
        <v>7</v>
      </c>
      <c r="AQ10" s="131">
        <f>SUM([2]SZAK!AQ114)</f>
        <v>70</v>
      </c>
      <c r="AR10" s="131">
        <f>SUM([2]SZAK!AR114)</f>
        <v>10</v>
      </c>
      <c r="AS10" s="131" t="s">
        <v>17</v>
      </c>
      <c r="AT10" s="131">
        <f>SUM([2]SZAK!AT114)</f>
        <v>1</v>
      </c>
      <c r="AU10" s="131">
        <f>SUM([2]SZAK!AU114)</f>
        <v>14</v>
      </c>
      <c r="AV10" s="131">
        <f>SUM([2]SZAK!AV114)</f>
        <v>21</v>
      </c>
      <c r="AW10" s="131">
        <f>SUM([2]SZAK!AW114)</f>
        <v>310</v>
      </c>
      <c r="AX10" s="131">
        <f>SUM([2]SZAK!AX114)</f>
        <v>16</v>
      </c>
      <c r="AY10" s="131" t="s">
        <v>17</v>
      </c>
      <c r="AZ10" s="131">
        <f>SUM([2]SZAK!AZ114)</f>
        <v>66</v>
      </c>
      <c r="BA10" s="131">
        <f>SUM([2]SZAK!BA114)</f>
        <v>1050</v>
      </c>
      <c r="BB10" s="131">
        <f>SUM([2]SZAK!BB114)</f>
        <v>101</v>
      </c>
      <c r="BC10" s="131">
        <f>SUM([2]SZAK!BC114)</f>
        <v>1806</v>
      </c>
      <c r="BD10" s="131">
        <f>SUM(SZAK!BD83)</f>
        <v>164</v>
      </c>
      <c r="BE10" s="131">
        <f>SUM([2]SZAK!BE114)</f>
        <v>203</v>
      </c>
      <c r="BF10" s="214"/>
      <c r="BG10" s="214"/>
    </row>
    <row r="11" spans="1:59" s="132" customFormat="1" ht="15.75" customHeight="1">
      <c r="A11" s="133" t="s">
        <v>7</v>
      </c>
      <c r="B11" s="134"/>
      <c r="C11" s="135" t="s">
        <v>61</v>
      </c>
      <c r="D11" s="136"/>
      <c r="E11" s="137"/>
      <c r="F11" s="138"/>
      <c r="G11" s="137"/>
      <c r="H11" s="138"/>
      <c r="I11" s="139"/>
      <c r="J11" s="138"/>
      <c r="K11" s="137"/>
      <c r="L11" s="138"/>
      <c r="M11" s="137"/>
      <c r="N11" s="138"/>
      <c r="O11" s="139"/>
      <c r="P11" s="138"/>
      <c r="Q11" s="137"/>
      <c r="R11" s="138"/>
      <c r="S11" s="137"/>
      <c r="T11" s="138"/>
      <c r="U11" s="139"/>
      <c r="V11" s="138"/>
      <c r="W11" s="137"/>
      <c r="X11" s="138"/>
      <c r="Y11" s="137"/>
      <c r="Z11" s="138"/>
      <c r="AA11" s="140"/>
      <c r="AB11" s="136"/>
      <c r="AC11" s="137"/>
      <c r="AD11" s="138"/>
      <c r="AE11" s="137"/>
      <c r="AF11" s="138"/>
      <c r="AG11" s="139"/>
      <c r="AH11" s="138"/>
      <c r="AI11" s="137"/>
      <c r="AJ11" s="138"/>
      <c r="AK11" s="137"/>
      <c r="AL11" s="138"/>
      <c r="AM11" s="139"/>
      <c r="AN11" s="138"/>
      <c r="AO11" s="137"/>
      <c r="AP11" s="138"/>
      <c r="AQ11" s="137"/>
      <c r="AR11" s="138"/>
      <c r="AS11" s="139"/>
      <c r="AT11" s="138"/>
      <c r="AU11" s="137"/>
      <c r="AV11" s="138"/>
      <c r="AW11" s="137"/>
      <c r="AX11" s="138"/>
      <c r="AY11" s="140"/>
      <c r="AZ11" s="141"/>
      <c r="BA11" s="141"/>
      <c r="BB11" s="141"/>
      <c r="BC11" s="141"/>
      <c r="BD11" s="141"/>
      <c r="BE11" s="142"/>
      <c r="BF11" s="215"/>
      <c r="BG11" s="215"/>
    </row>
    <row r="12" spans="1:59" s="398" customFormat="1" ht="15.75" customHeight="1">
      <c r="A12" s="417" t="s">
        <v>636</v>
      </c>
      <c r="B12" s="390" t="s">
        <v>34</v>
      </c>
      <c r="C12" s="285" t="s">
        <v>596</v>
      </c>
      <c r="D12" s="360"/>
      <c r="E12" s="361" t="str">
        <f t="shared" ref="E12:E35" si="0">IF(D12*14=0,"",D12*14)</f>
        <v/>
      </c>
      <c r="F12" s="360"/>
      <c r="G12" s="361" t="str">
        <f t="shared" ref="G12:G35" si="1">IF(F12*14=0,"",F12*14)</f>
        <v/>
      </c>
      <c r="H12" s="360"/>
      <c r="I12" s="362"/>
      <c r="J12" s="391"/>
      <c r="K12" s="361" t="str">
        <f t="shared" ref="K12:K35" si="2">IF(J12*14=0,"",J12*14)</f>
        <v/>
      </c>
      <c r="L12" s="360"/>
      <c r="M12" s="361" t="str">
        <f t="shared" ref="M12:M35" si="3">IF(L12*14=0,"",L12*14)</f>
        <v/>
      </c>
      <c r="N12" s="360"/>
      <c r="O12" s="385"/>
      <c r="P12" s="360"/>
      <c r="Q12" s="361" t="str">
        <f t="shared" ref="Q12:Q35" si="4">IF(P12*14=0,"",P12*14)</f>
        <v/>
      </c>
      <c r="R12" s="360"/>
      <c r="S12" s="361" t="str">
        <f t="shared" ref="S12:S35" si="5">IF(R12*14=0,"",R12*14)</f>
        <v/>
      </c>
      <c r="T12" s="360"/>
      <c r="U12" s="362"/>
      <c r="V12" s="391"/>
      <c r="W12" s="361" t="str">
        <f t="shared" ref="W12:W35" si="6">IF(V12*14=0,"",V12*14)</f>
        <v/>
      </c>
      <c r="X12" s="360"/>
      <c r="Y12" s="361" t="str">
        <f t="shared" ref="Y12:Y35" si="7">IF(X12*14=0,"",X12*14)</f>
        <v/>
      </c>
      <c r="Z12" s="360"/>
      <c r="AA12" s="385"/>
      <c r="AB12" s="360">
        <v>3</v>
      </c>
      <c r="AC12" s="361">
        <v>56</v>
      </c>
      <c r="AD12" s="360">
        <v>1</v>
      </c>
      <c r="AE12" s="361">
        <v>14</v>
      </c>
      <c r="AF12" s="383">
        <v>4</v>
      </c>
      <c r="AG12" s="362" t="s">
        <v>84</v>
      </c>
      <c r="AH12" s="391"/>
      <c r="AI12" s="361" t="str">
        <f>IF(AH12*14=0,"",AH12*14)</f>
        <v/>
      </c>
      <c r="AJ12" s="360"/>
      <c r="AK12" s="361" t="str">
        <f>IF(AJ12*14=0,"",AJ12*14)</f>
        <v/>
      </c>
      <c r="AL12" s="360"/>
      <c r="AM12" s="385"/>
      <c r="AN12" s="391"/>
      <c r="AO12" s="361" t="str">
        <f t="shared" ref="AO12:AO19" si="8">IF(AN12*14=0,"",AN12*14)</f>
        <v/>
      </c>
      <c r="AP12" s="392"/>
      <c r="AQ12" s="361" t="str">
        <f t="shared" ref="AQ12:AQ19" si="9">IF(AP12*14=0,"",AP12*14)</f>
        <v/>
      </c>
      <c r="AR12" s="392"/>
      <c r="AS12" s="393"/>
      <c r="AT12" s="360"/>
      <c r="AU12" s="361" t="str">
        <f t="shared" ref="AU12:AU24" si="10">IF(AT12*14=0,"",AT12*14)</f>
        <v/>
      </c>
      <c r="AV12" s="360"/>
      <c r="AW12" s="361" t="str">
        <f t="shared" ref="AW12:AW23" si="11">IF(AV12*14=0,"",AV12*14)</f>
        <v/>
      </c>
      <c r="AX12" s="360"/>
      <c r="AY12" s="360"/>
      <c r="AZ12" s="394">
        <f t="shared" ref="AZ12:AZ35" si="12">IF(D12+J12+P12+V12+AB12+AH12+AN12+AT12=0,"",D12+J12+P12+V12+AB12+AH12+AN12+AT12)</f>
        <v>3</v>
      </c>
      <c r="BA12" s="361">
        <f t="shared" ref="BA12:BA35" si="13">IF((D12+J12+P12+V12+AB12+AH12+AN12+AT12)*14=0,"",(D12+J12+P12+V12+AB12+AH12+AN12+AT12)*14)</f>
        <v>42</v>
      </c>
      <c r="BB12" s="395">
        <f t="shared" ref="BB12:BB35" si="14">IF(F12+L12+R12+X12+AD12+AJ12+AP12+AV12=0,"",F12+L12+R12+X12+AD12+AJ12+AP12+AV12)</f>
        <v>1</v>
      </c>
      <c r="BC12" s="361">
        <f t="shared" ref="BC12:BC35" si="15">IF((L12+F12+R12+X12+AD12+AJ12+AP12+AV12)*14=0,"",(L12+F12+R12+X12+AD12+AJ12+AP12+AV12)*14)</f>
        <v>14</v>
      </c>
      <c r="BD12" s="395">
        <f t="shared" ref="BD12:BD35" si="16">IF(N12+H12+T12+Z12+AF12+AL12+AR12+AX12=0,"",N12+H12+T12+Z12+AF12+AL12+AR12+AX12)</f>
        <v>4</v>
      </c>
      <c r="BE12" s="396">
        <f t="shared" ref="BE12:BE35" si="17">IF(D12+F12+L12+J12+P12+R12+V12+X12+AB12+AD12+AH12+AJ12+AN12+AP12+AT12+AV12=0,"",D12+F12+L12+J12+P12+R12+V12+X12+AB12+AD12+AH12+AJ12+AN12+AP12+AT12+AV12)</f>
        <v>4</v>
      </c>
      <c r="BF12" s="397" t="s">
        <v>314</v>
      </c>
      <c r="BG12" s="329" t="s">
        <v>410</v>
      </c>
    </row>
    <row r="13" spans="1:59" s="398" customFormat="1" ht="15.75" customHeight="1">
      <c r="A13" s="388" t="s">
        <v>595</v>
      </c>
      <c r="B13" s="390" t="s">
        <v>34</v>
      </c>
      <c r="C13" s="285" t="s">
        <v>597</v>
      </c>
      <c r="D13" s="360"/>
      <c r="E13" s="361" t="str">
        <f t="shared" si="0"/>
        <v/>
      </c>
      <c r="F13" s="360"/>
      <c r="G13" s="361" t="str">
        <f t="shared" si="1"/>
        <v/>
      </c>
      <c r="H13" s="360"/>
      <c r="I13" s="362"/>
      <c r="J13" s="391"/>
      <c r="K13" s="361" t="str">
        <f t="shared" si="2"/>
        <v/>
      </c>
      <c r="L13" s="360"/>
      <c r="M13" s="361" t="str">
        <f t="shared" si="3"/>
        <v/>
      </c>
      <c r="N13" s="360"/>
      <c r="O13" s="385"/>
      <c r="P13" s="360"/>
      <c r="Q13" s="361" t="str">
        <f t="shared" si="4"/>
        <v/>
      </c>
      <c r="R13" s="360"/>
      <c r="S13" s="361" t="str">
        <f t="shared" si="5"/>
        <v/>
      </c>
      <c r="T13" s="360"/>
      <c r="U13" s="362"/>
      <c r="V13" s="391"/>
      <c r="W13" s="361" t="str">
        <f t="shared" si="6"/>
        <v/>
      </c>
      <c r="X13" s="360"/>
      <c r="Y13" s="361" t="str">
        <f t="shared" si="7"/>
        <v/>
      </c>
      <c r="Z13" s="360"/>
      <c r="AA13" s="385"/>
      <c r="AB13" s="360">
        <v>2</v>
      </c>
      <c r="AC13" s="361">
        <v>21</v>
      </c>
      <c r="AD13" s="360">
        <v>1</v>
      </c>
      <c r="AE13" s="361">
        <v>21</v>
      </c>
      <c r="AF13" s="360">
        <v>3</v>
      </c>
      <c r="AG13" s="362" t="s">
        <v>84</v>
      </c>
      <c r="AH13" s="391"/>
      <c r="AI13" s="361" t="str">
        <f>IF(AH13*14=0,"",AH13*14)</f>
        <v/>
      </c>
      <c r="AJ13" s="360"/>
      <c r="AK13" s="361" t="str">
        <f>IF(AJ13*14=0,"",AJ13*14)</f>
        <v/>
      </c>
      <c r="AL13" s="360"/>
      <c r="AM13" s="385"/>
      <c r="AN13" s="391"/>
      <c r="AO13" s="361" t="str">
        <f t="shared" si="8"/>
        <v/>
      </c>
      <c r="AP13" s="392"/>
      <c r="AQ13" s="361" t="str">
        <f t="shared" si="9"/>
        <v/>
      </c>
      <c r="AR13" s="392"/>
      <c r="AS13" s="393"/>
      <c r="AT13" s="360"/>
      <c r="AU13" s="361" t="str">
        <f t="shared" si="10"/>
        <v/>
      </c>
      <c r="AV13" s="360"/>
      <c r="AW13" s="361" t="str">
        <f t="shared" si="11"/>
        <v/>
      </c>
      <c r="AX13" s="360"/>
      <c r="AY13" s="360"/>
      <c r="AZ13" s="394">
        <f t="shared" si="12"/>
        <v>2</v>
      </c>
      <c r="BA13" s="361">
        <f t="shared" si="13"/>
        <v>28</v>
      </c>
      <c r="BB13" s="395">
        <f t="shared" si="14"/>
        <v>1</v>
      </c>
      <c r="BC13" s="361">
        <f t="shared" si="15"/>
        <v>14</v>
      </c>
      <c r="BD13" s="395">
        <f t="shared" si="16"/>
        <v>3</v>
      </c>
      <c r="BE13" s="396">
        <f t="shared" si="17"/>
        <v>3</v>
      </c>
      <c r="BF13" s="397" t="s">
        <v>314</v>
      </c>
      <c r="BG13" s="329" t="s">
        <v>410</v>
      </c>
    </row>
    <row r="14" spans="1:59" ht="15.75" customHeight="1">
      <c r="A14" s="53" t="s">
        <v>412</v>
      </c>
      <c r="B14" s="54" t="s">
        <v>34</v>
      </c>
      <c r="C14" s="252" t="s">
        <v>465</v>
      </c>
      <c r="D14" s="113"/>
      <c r="E14" s="6" t="str">
        <f t="shared" ref="E14" si="18">IF(D14*14=0,"",D14*14)</f>
        <v/>
      </c>
      <c r="F14" s="113"/>
      <c r="G14" s="6" t="str">
        <f t="shared" ref="G14" si="19">IF(F14*14=0,"",F14*14)</f>
        <v/>
      </c>
      <c r="H14" s="113"/>
      <c r="I14" s="114"/>
      <c r="J14" s="60"/>
      <c r="K14" s="6" t="str">
        <f t="shared" ref="K14" si="20">IF(J14*14=0,"",J14*14)</f>
        <v/>
      </c>
      <c r="L14" s="59"/>
      <c r="M14" s="6" t="str">
        <f t="shared" ref="M14" si="21">IF(L14*14=0,"",L14*14)</f>
        <v/>
      </c>
      <c r="N14" s="59"/>
      <c r="O14" s="63"/>
      <c r="P14" s="59"/>
      <c r="Q14" s="6" t="str">
        <f t="shared" ref="Q14" si="22">IF(P14*14=0,"",P14*14)</f>
        <v/>
      </c>
      <c r="R14" s="59"/>
      <c r="S14" s="6" t="str">
        <f t="shared" ref="S14" si="23">IF(R14*14=0,"",R14*14)</f>
        <v/>
      </c>
      <c r="T14" s="59"/>
      <c r="U14" s="62"/>
      <c r="V14" s="60"/>
      <c r="W14" s="6" t="str">
        <f t="shared" ref="W14" si="24">IF(V14*14=0,"",V14*14)</f>
        <v/>
      </c>
      <c r="X14" s="59"/>
      <c r="Y14" s="6" t="str">
        <f t="shared" ref="Y14" si="25">IF(X14*14=0,"",X14*14)</f>
        <v/>
      </c>
      <c r="Z14" s="59"/>
      <c r="AA14" s="63"/>
      <c r="AB14" s="59">
        <v>4</v>
      </c>
      <c r="AC14" s="6">
        <f t="shared" ref="AC14" si="26">IF(AB14*14=0,"",AB14*14)</f>
        <v>56</v>
      </c>
      <c r="AD14" s="59">
        <v>2</v>
      </c>
      <c r="AE14" s="6">
        <f t="shared" ref="AE14" si="27">IF(AD14*14=0,"",AD14*14)</f>
        <v>28</v>
      </c>
      <c r="AF14" s="59">
        <v>6</v>
      </c>
      <c r="AG14" s="325" t="s">
        <v>75</v>
      </c>
      <c r="AH14" s="60"/>
      <c r="AI14" s="6" t="str">
        <f>IF(AH14*14=0,"",AH14*14)</f>
        <v/>
      </c>
      <c r="AJ14" s="59"/>
      <c r="AK14" s="6" t="str">
        <f>IF(AJ14*14=0,"",AJ14*14)</f>
        <v/>
      </c>
      <c r="AL14" s="59"/>
      <c r="AM14" s="63"/>
      <c r="AN14" s="60"/>
      <c r="AO14" s="6" t="str">
        <f t="shared" ref="AO14" si="28">IF(AN14*14=0,"",AN14*14)</f>
        <v/>
      </c>
      <c r="AP14" s="61"/>
      <c r="AQ14" s="6" t="str">
        <f t="shared" ref="AQ14" si="29">IF(AP14*14=0,"",AP14*14)</f>
        <v/>
      </c>
      <c r="AR14" s="61"/>
      <c r="AS14" s="64"/>
      <c r="AT14" s="59"/>
      <c r="AU14" s="6" t="str">
        <f t="shared" ref="AU14" si="30">IF(AT14*14=0,"",AT14*14)</f>
        <v/>
      </c>
      <c r="AV14" s="59"/>
      <c r="AW14" s="6" t="str">
        <f t="shared" ref="AW14" si="31">IF(AV14*14=0,"",AV14*14)</f>
        <v/>
      </c>
      <c r="AX14" s="59"/>
      <c r="AY14" s="59"/>
      <c r="AZ14" s="8">
        <f t="shared" ref="AZ14" si="32">IF(D14+J14+P14+V14+AB14+AH14+AN14+AT14=0,"",D14+J14+P14+V14+AB14+AH14+AN14+AT14)</f>
        <v>4</v>
      </c>
      <c r="BA14" s="6">
        <f t="shared" ref="BA14" si="33">IF((D14+J14+P14+V14+AB14+AH14+AN14+AT14)*14=0,"",(D14+J14+P14+V14+AB14+AH14+AN14+AT14)*14)</f>
        <v>56</v>
      </c>
      <c r="BB14" s="9">
        <f t="shared" ref="BB14" si="34">IF(F14+L14+R14+X14+AD14+AJ14+AP14+AV14=0,"",F14+L14+R14+X14+AD14+AJ14+AP14+AV14)</f>
        <v>2</v>
      </c>
      <c r="BC14" s="6">
        <f t="shared" ref="BC14" si="35">IF((L14+F14+R14+X14+AD14+AJ14+AP14+AV14)*14=0,"",(L14+F14+R14+X14+AD14+AJ14+AP14+AV14)*14)</f>
        <v>28</v>
      </c>
      <c r="BD14" s="9">
        <f t="shared" ref="BD14" si="36">IF(N14+H14+T14+Z14+AF14+AL14+AR14+AX14=0,"",N14+H14+T14+Z14+AF14+AL14+AR14+AX14)</f>
        <v>6</v>
      </c>
      <c r="BE14" s="10">
        <f t="shared" ref="BE14" si="37">IF(D14+F14+L14+J14+P14+R14+V14+X14+AB14+AD14+AH14+AJ14+AN14+AP14+AT14+AV14=0,"",D14+F14+L14+J14+P14+R14+V14+X14+AB14+AD14+AH14+AJ14+AN14+AP14+AT14+AV14)</f>
        <v>6</v>
      </c>
      <c r="BF14" s="279" t="s">
        <v>314</v>
      </c>
      <c r="BG14" s="263" t="s">
        <v>410</v>
      </c>
    </row>
    <row r="15" spans="1:59" ht="15.75" customHeight="1">
      <c r="A15" s="53" t="s">
        <v>413</v>
      </c>
      <c r="B15" s="54" t="s">
        <v>34</v>
      </c>
      <c r="C15" s="252" t="s">
        <v>409</v>
      </c>
      <c r="D15" s="113"/>
      <c r="E15" s="6" t="str">
        <f t="shared" si="0"/>
        <v/>
      </c>
      <c r="F15" s="113"/>
      <c r="G15" s="6" t="str">
        <f t="shared" si="1"/>
        <v/>
      </c>
      <c r="H15" s="113"/>
      <c r="I15" s="114"/>
      <c r="J15" s="60"/>
      <c r="K15" s="6" t="str">
        <f t="shared" si="2"/>
        <v/>
      </c>
      <c r="L15" s="59"/>
      <c r="M15" s="6" t="str">
        <f t="shared" si="3"/>
        <v/>
      </c>
      <c r="N15" s="59"/>
      <c r="O15" s="63"/>
      <c r="P15" s="59"/>
      <c r="Q15" s="6" t="str">
        <f t="shared" si="4"/>
        <v/>
      </c>
      <c r="R15" s="59"/>
      <c r="S15" s="6" t="str">
        <f t="shared" si="5"/>
        <v/>
      </c>
      <c r="T15" s="59"/>
      <c r="U15" s="62"/>
      <c r="V15" s="60"/>
      <c r="W15" s="6" t="str">
        <f t="shared" si="6"/>
        <v/>
      </c>
      <c r="X15" s="59"/>
      <c r="Y15" s="6" t="str">
        <f t="shared" si="7"/>
        <v/>
      </c>
      <c r="Z15" s="59"/>
      <c r="AA15" s="63"/>
      <c r="AB15" s="59">
        <v>4</v>
      </c>
      <c r="AC15" s="6">
        <f t="shared" ref="AC15:AC35" si="38">IF(AB15*14=0,"",AB15*14)</f>
        <v>56</v>
      </c>
      <c r="AD15" s="59">
        <v>2</v>
      </c>
      <c r="AE15" s="6">
        <f t="shared" ref="AE15:AE35" si="39">IF(AD15*14=0,"",AD15*14)</f>
        <v>28</v>
      </c>
      <c r="AF15" s="59">
        <v>6</v>
      </c>
      <c r="AG15" s="325" t="s">
        <v>15</v>
      </c>
      <c r="AH15" s="60"/>
      <c r="AI15" s="6" t="str">
        <f>IF(AH15*14=0,"",AH15*14)</f>
        <v/>
      </c>
      <c r="AJ15" s="59"/>
      <c r="AK15" s="6" t="str">
        <f>IF(AJ15*14=0,"",AJ15*14)</f>
        <v/>
      </c>
      <c r="AL15" s="59"/>
      <c r="AM15" s="63"/>
      <c r="AN15" s="60"/>
      <c r="AO15" s="6" t="str">
        <f t="shared" si="8"/>
        <v/>
      </c>
      <c r="AP15" s="61"/>
      <c r="AQ15" s="6" t="str">
        <f t="shared" si="9"/>
        <v/>
      </c>
      <c r="AR15" s="61"/>
      <c r="AS15" s="64"/>
      <c r="AT15" s="59"/>
      <c r="AU15" s="6" t="str">
        <f t="shared" si="10"/>
        <v/>
      </c>
      <c r="AV15" s="59"/>
      <c r="AW15" s="6" t="str">
        <f t="shared" si="11"/>
        <v/>
      </c>
      <c r="AX15" s="59"/>
      <c r="AY15" s="59"/>
      <c r="AZ15" s="8">
        <f t="shared" si="12"/>
        <v>4</v>
      </c>
      <c r="BA15" s="6">
        <f t="shared" si="13"/>
        <v>56</v>
      </c>
      <c r="BB15" s="9">
        <f t="shared" si="14"/>
        <v>2</v>
      </c>
      <c r="BC15" s="6">
        <f t="shared" si="15"/>
        <v>28</v>
      </c>
      <c r="BD15" s="9">
        <f t="shared" si="16"/>
        <v>6</v>
      </c>
      <c r="BE15" s="10">
        <f t="shared" si="17"/>
        <v>6</v>
      </c>
      <c r="BF15" s="279" t="s">
        <v>314</v>
      </c>
      <c r="BG15" s="263" t="s">
        <v>410</v>
      </c>
    </row>
    <row r="16" spans="1:59" ht="15.75" customHeight="1">
      <c r="A16" s="53" t="s">
        <v>414</v>
      </c>
      <c r="B16" s="54" t="s">
        <v>34</v>
      </c>
      <c r="C16" s="285" t="s">
        <v>350</v>
      </c>
      <c r="D16" s="113"/>
      <c r="E16" s="6" t="str">
        <f t="shared" si="0"/>
        <v/>
      </c>
      <c r="F16" s="113"/>
      <c r="G16" s="6" t="str">
        <f t="shared" si="1"/>
        <v/>
      </c>
      <c r="H16" s="113"/>
      <c r="I16" s="114"/>
      <c r="J16" s="60"/>
      <c r="K16" s="6" t="str">
        <f t="shared" si="2"/>
        <v/>
      </c>
      <c r="L16" s="59"/>
      <c r="M16" s="6" t="str">
        <f t="shared" si="3"/>
        <v/>
      </c>
      <c r="N16" s="59"/>
      <c r="O16" s="63"/>
      <c r="P16" s="59"/>
      <c r="Q16" s="6" t="str">
        <f t="shared" si="4"/>
        <v/>
      </c>
      <c r="R16" s="59"/>
      <c r="S16" s="6" t="str">
        <f t="shared" si="5"/>
        <v/>
      </c>
      <c r="T16" s="59"/>
      <c r="U16" s="62"/>
      <c r="V16" s="60"/>
      <c r="W16" s="6" t="str">
        <f t="shared" si="6"/>
        <v/>
      </c>
      <c r="X16" s="59"/>
      <c r="Y16" s="6" t="str">
        <f t="shared" si="7"/>
        <v/>
      </c>
      <c r="Z16" s="59"/>
      <c r="AA16" s="63"/>
      <c r="AB16" s="59"/>
      <c r="AC16" s="6" t="str">
        <f t="shared" si="38"/>
        <v/>
      </c>
      <c r="AD16" s="59"/>
      <c r="AE16" s="6" t="str">
        <f t="shared" si="39"/>
        <v/>
      </c>
      <c r="AF16" s="59"/>
      <c r="AG16" s="62"/>
      <c r="AH16" s="60">
        <v>4</v>
      </c>
      <c r="AI16" s="6">
        <v>56</v>
      </c>
      <c r="AJ16" s="59"/>
      <c r="AK16" s="6"/>
      <c r="AL16" s="59">
        <v>5</v>
      </c>
      <c r="AM16" s="324" t="s">
        <v>122</v>
      </c>
      <c r="AN16" s="60"/>
      <c r="AO16" s="6" t="str">
        <f t="shared" si="8"/>
        <v/>
      </c>
      <c r="AP16" s="61"/>
      <c r="AQ16" s="6" t="str">
        <f t="shared" si="9"/>
        <v/>
      </c>
      <c r="AR16" s="61"/>
      <c r="AS16" s="64"/>
      <c r="AT16" s="59"/>
      <c r="AU16" s="6" t="str">
        <f t="shared" si="10"/>
        <v/>
      </c>
      <c r="AV16" s="59"/>
      <c r="AW16" s="6" t="str">
        <f t="shared" si="11"/>
        <v/>
      </c>
      <c r="AX16" s="59"/>
      <c r="AY16" s="59"/>
      <c r="AZ16" s="8">
        <f t="shared" si="12"/>
        <v>4</v>
      </c>
      <c r="BA16" s="6">
        <f t="shared" si="13"/>
        <v>56</v>
      </c>
      <c r="BB16" s="9" t="str">
        <f t="shared" si="14"/>
        <v/>
      </c>
      <c r="BC16" s="6" t="str">
        <f t="shared" si="15"/>
        <v/>
      </c>
      <c r="BD16" s="9">
        <f t="shared" si="16"/>
        <v>5</v>
      </c>
      <c r="BE16" s="10">
        <f t="shared" si="17"/>
        <v>4</v>
      </c>
      <c r="BF16" s="279" t="s">
        <v>314</v>
      </c>
      <c r="BG16" s="263" t="s">
        <v>410</v>
      </c>
    </row>
    <row r="17" spans="1:59" ht="15.75" customHeight="1">
      <c r="A17" s="53" t="s">
        <v>415</v>
      </c>
      <c r="B17" s="54" t="s">
        <v>34</v>
      </c>
      <c r="C17" s="285" t="s">
        <v>351</v>
      </c>
      <c r="D17" s="113"/>
      <c r="E17" s="6" t="str">
        <f t="shared" si="0"/>
        <v/>
      </c>
      <c r="F17" s="113"/>
      <c r="G17" s="6" t="str">
        <f t="shared" si="1"/>
        <v/>
      </c>
      <c r="H17" s="113"/>
      <c r="I17" s="114"/>
      <c r="J17" s="60"/>
      <c r="K17" s="6" t="str">
        <f t="shared" si="2"/>
        <v/>
      </c>
      <c r="L17" s="59"/>
      <c r="M17" s="6" t="str">
        <f t="shared" si="3"/>
        <v/>
      </c>
      <c r="N17" s="59"/>
      <c r="O17" s="63"/>
      <c r="P17" s="59"/>
      <c r="Q17" s="6" t="str">
        <f t="shared" si="4"/>
        <v/>
      </c>
      <c r="R17" s="59"/>
      <c r="S17" s="6" t="str">
        <f t="shared" si="5"/>
        <v/>
      </c>
      <c r="T17" s="59"/>
      <c r="U17" s="62"/>
      <c r="V17" s="60"/>
      <c r="W17" s="6" t="str">
        <f t="shared" si="6"/>
        <v/>
      </c>
      <c r="X17" s="59"/>
      <c r="Y17" s="6" t="str">
        <f t="shared" si="7"/>
        <v/>
      </c>
      <c r="Z17" s="59"/>
      <c r="AA17" s="63"/>
      <c r="AB17" s="59"/>
      <c r="AC17" s="6" t="str">
        <f t="shared" si="38"/>
        <v/>
      </c>
      <c r="AD17" s="59"/>
      <c r="AE17" s="6" t="str">
        <f t="shared" si="39"/>
        <v/>
      </c>
      <c r="AF17" s="59"/>
      <c r="AG17" s="62"/>
      <c r="AH17" s="60">
        <v>2</v>
      </c>
      <c r="AI17" s="6">
        <v>28</v>
      </c>
      <c r="AJ17" s="59">
        <v>4</v>
      </c>
      <c r="AK17" s="6">
        <v>56</v>
      </c>
      <c r="AL17" s="59">
        <v>6</v>
      </c>
      <c r="AM17" s="324" t="s">
        <v>124</v>
      </c>
      <c r="AN17" s="60"/>
      <c r="AO17" s="6" t="str">
        <f t="shared" si="8"/>
        <v/>
      </c>
      <c r="AP17" s="61"/>
      <c r="AQ17" s="6" t="str">
        <f t="shared" si="9"/>
        <v/>
      </c>
      <c r="AR17" s="61"/>
      <c r="AS17" s="64"/>
      <c r="AT17" s="59"/>
      <c r="AU17" s="6" t="str">
        <f t="shared" si="10"/>
        <v/>
      </c>
      <c r="AV17" s="59"/>
      <c r="AW17" s="6" t="str">
        <f t="shared" si="11"/>
        <v/>
      </c>
      <c r="AX17" s="59"/>
      <c r="AY17" s="59"/>
      <c r="AZ17" s="8">
        <f t="shared" si="12"/>
        <v>2</v>
      </c>
      <c r="BA17" s="6">
        <f t="shared" si="13"/>
        <v>28</v>
      </c>
      <c r="BB17" s="9">
        <f t="shared" si="14"/>
        <v>4</v>
      </c>
      <c r="BC17" s="6">
        <f t="shared" si="15"/>
        <v>56</v>
      </c>
      <c r="BD17" s="9">
        <f t="shared" si="16"/>
        <v>6</v>
      </c>
      <c r="BE17" s="10">
        <f t="shared" si="17"/>
        <v>6</v>
      </c>
      <c r="BF17" s="279" t="s">
        <v>314</v>
      </c>
      <c r="BG17" s="263" t="s">
        <v>410</v>
      </c>
    </row>
    <row r="18" spans="1:59" ht="15.75" customHeight="1">
      <c r="A18" s="53" t="s">
        <v>416</v>
      </c>
      <c r="B18" s="54" t="s">
        <v>34</v>
      </c>
      <c r="C18" s="252" t="s">
        <v>353</v>
      </c>
      <c r="D18" s="113"/>
      <c r="E18" s="6" t="str">
        <f t="shared" si="0"/>
        <v/>
      </c>
      <c r="F18" s="113"/>
      <c r="G18" s="6" t="str">
        <f t="shared" si="1"/>
        <v/>
      </c>
      <c r="H18" s="113"/>
      <c r="I18" s="114"/>
      <c r="J18" s="60"/>
      <c r="K18" s="6" t="str">
        <f t="shared" si="2"/>
        <v/>
      </c>
      <c r="L18" s="59"/>
      <c r="M18" s="6" t="str">
        <f t="shared" si="3"/>
        <v/>
      </c>
      <c r="N18" s="59"/>
      <c r="O18" s="63"/>
      <c r="P18" s="59"/>
      <c r="Q18" s="6" t="str">
        <f t="shared" si="4"/>
        <v/>
      </c>
      <c r="R18" s="59"/>
      <c r="S18" s="6" t="str">
        <f t="shared" si="5"/>
        <v/>
      </c>
      <c r="T18" s="59"/>
      <c r="U18" s="62"/>
      <c r="V18" s="60"/>
      <c r="W18" s="6" t="str">
        <f t="shared" si="6"/>
        <v/>
      </c>
      <c r="X18" s="59"/>
      <c r="Y18" s="6" t="str">
        <f t="shared" si="7"/>
        <v/>
      </c>
      <c r="Z18" s="59"/>
      <c r="AA18" s="63"/>
      <c r="AB18" s="59"/>
      <c r="AC18" s="6" t="str">
        <f t="shared" si="38"/>
        <v/>
      </c>
      <c r="AD18" s="59"/>
      <c r="AE18" s="6" t="str">
        <f t="shared" si="39"/>
        <v/>
      </c>
      <c r="AF18" s="59"/>
      <c r="AG18" s="62"/>
      <c r="AH18" s="60">
        <v>2</v>
      </c>
      <c r="AI18" s="6">
        <f t="shared" ref="AI18:AI35" si="40">IF(AH18*14=0,"",AH18*14)</f>
        <v>28</v>
      </c>
      <c r="AJ18" s="59">
        <v>2</v>
      </c>
      <c r="AK18" s="6">
        <f t="shared" ref="AK18:AK28" si="41">IF(AJ18*14=0,"",AJ18*14)</f>
        <v>28</v>
      </c>
      <c r="AL18" s="59">
        <v>3</v>
      </c>
      <c r="AM18" s="324" t="s">
        <v>124</v>
      </c>
      <c r="AN18" s="60"/>
      <c r="AO18" s="6" t="str">
        <f t="shared" si="8"/>
        <v/>
      </c>
      <c r="AP18" s="61"/>
      <c r="AQ18" s="6" t="str">
        <f t="shared" si="9"/>
        <v/>
      </c>
      <c r="AR18" s="61"/>
      <c r="AS18" s="64"/>
      <c r="AT18" s="59"/>
      <c r="AU18" s="6" t="str">
        <f t="shared" si="10"/>
        <v/>
      </c>
      <c r="AV18" s="59"/>
      <c r="AW18" s="6" t="str">
        <f t="shared" si="11"/>
        <v/>
      </c>
      <c r="AX18" s="59"/>
      <c r="AY18" s="59"/>
      <c r="AZ18" s="8">
        <f t="shared" si="12"/>
        <v>2</v>
      </c>
      <c r="BA18" s="6">
        <f t="shared" si="13"/>
        <v>28</v>
      </c>
      <c r="BB18" s="9">
        <f t="shared" si="14"/>
        <v>2</v>
      </c>
      <c r="BC18" s="6">
        <f t="shared" si="15"/>
        <v>28</v>
      </c>
      <c r="BD18" s="9">
        <f t="shared" si="16"/>
        <v>3</v>
      </c>
      <c r="BE18" s="10">
        <f t="shared" si="17"/>
        <v>4</v>
      </c>
      <c r="BF18" s="279" t="s">
        <v>314</v>
      </c>
      <c r="BG18" s="263" t="s">
        <v>411</v>
      </c>
    </row>
    <row r="19" spans="1:59" ht="15.75" customHeight="1">
      <c r="A19" s="53" t="s">
        <v>417</v>
      </c>
      <c r="B19" s="54" t="s">
        <v>34</v>
      </c>
      <c r="C19" s="252" t="s">
        <v>358</v>
      </c>
      <c r="D19" s="113"/>
      <c r="E19" s="6" t="str">
        <f t="shared" si="0"/>
        <v/>
      </c>
      <c r="F19" s="113"/>
      <c r="G19" s="6" t="str">
        <f t="shared" si="1"/>
        <v/>
      </c>
      <c r="H19" s="113"/>
      <c r="I19" s="114"/>
      <c r="J19" s="60"/>
      <c r="K19" s="6" t="str">
        <f t="shared" si="2"/>
        <v/>
      </c>
      <c r="L19" s="59"/>
      <c r="M19" s="6" t="str">
        <f t="shared" si="3"/>
        <v/>
      </c>
      <c r="N19" s="59"/>
      <c r="O19" s="63"/>
      <c r="P19" s="59"/>
      <c r="Q19" s="6" t="str">
        <f t="shared" si="4"/>
        <v/>
      </c>
      <c r="R19" s="59"/>
      <c r="S19" s="6" t="str">
        <f t="shared" si="5"/>
        <v/>
      </c>
      <c r="T19" s="59"/>
      <c r="U19" s="62"/>
      <c r="V19" s="60"/>
      <c r="W19" s="6" t="str">
        <f t="shared" si="6"/>
        <v/>
      </c>
      <c r="X19" s="59"/>
      <c r="Y19" s="6" t="str">
        <f t="shared" si="7"/>
        <v/>
      </c>
      <c r="Z19" s="59"/>
      <c r="AA19" s="63"/>
      <c r="AB19" s="59"/>
      <c r="AC19" s="6" t="str">
        <f t="shared" si="38"/>
        <v/>
      </c>
      <c r="AD19" s="59"/>
      <c r="AE19" s="6" t="str">
        <f t="shared" si="39"/>
        <v/>
      </c>
      <c r="AF19" s="59"/>
      <c r="AG19" s="62"/>
      <c r="AH19" s="60">
        <v>1</v>
      </c>
      <c r="AI19" s="6">
        <f t="shared" si="40"/>
        <v>14</v>
      </c>
      <c r="AJ19" s="59">
        <v>1</v>
      </c>
      <c r="AK19" s="6">
        <f t="shared" si="41"/>
        <v>14</v>
      </c>
      <c r="AL19" s="59">
        <v>2</v>
      </c>
      <c r="AM19" s="324" t="s">
        <v>122</v>
      </c>
      <c r="AN19" s="60"/>
      <c r="AO19" s="6" t="str">
        <f t="shared" si="8"/>
        <v/>
      </c>
      <c r="AP19" s="61"/>
      <c r="AQ19" s="6" t="str">
        <f t="shared" si="9"/>
        <v/>
      </c>
      <c r="AR19" s="61"/>
      <c r="AS19" s="64"/>
      <c r="AT19" s="59"/>
      <c r="AU19" s="6" t="str">
        <f t="shared" si="10"/>
        <v/>
      </c>
      <c r="AV19" s="59"/>
      <c r="AW19" s="6" t="str">
        <f t="shared" si="11"/>
        <v/>
      </c>
      <c r="AX19" s="59"/>
      <c r="AY19" s="59"/>
      <c r="AZ19" s="8">
        <f t="shared" si="12"/>
        <v>1</v>
      </c>
      <c r="BA19" s="6">
        <f t="shared" si="13"/>
        <v>14</v>
      </c>
      <c r="BB19" s="9">
        <f t="shared" si="14"/>
        <v>1</v>
      </c>
      <c r="BC19" s="6">
        <f t="shared" si="15"/>
        <v>14</v>
      </c>
      <c r="BD19" s="9">
        <f t="shared" si="16"/>
        <v>2</v>
      </c>
      <c r="BE19" s="10">
        <f t="shared" si="17"/>
        <v>2</v>
      </c>
      <c r="BF19" s="279" t="s">
        <v>314</v>
      </c>
      <c r="BG19" s="216" t="s">
        <v>410</v>
      </c>
    </row>
    <row r="20" spans="1:59" ht="15.75" customHeight="1">
      <c r="A20" s="53" t="s">
        <v>418</v>
      </c>
      <c r="B20" s="54" t="s">
        <v>34</v>
      </c>
      <c r="C20" s="252" t="s">
        <v>359</v>
      </c>
      <c r="D20" s="113"/>
      <c r="E20" s="6" t="str">
        <f t="shared" si="0"/>
        <v/>
      </c>
      <c r="F20" s="113"/>
      <c r="G20" s="6" t="str">
        <f t="shared" si="1"/>
        <v/>
      </c>
      <c r="H20" s="113"/>
      <c r="I20" s="114"/>
      <c r="J20" s="60"/>
      <c r="K20" s="6" t="str">
        <f t="shared" si="2"/>
        <v/>
      </c>
      <c r="L20" s="59"/>
      <c r="M20" s="6" t="str">
        <f t="shared" si="3"/>
        <v/>
      </c>
      <c r="N20" s="59"/>
      <c r="O20" s="63"/>
      <c r="P20" s="59"/>
      <c r="Q20" s="6" t="str">
        <f t="shared" si="4"/>
        <v/>
      </c>
      <c r="R20" s="59"/>
      <c r="S20" s="6" t="str">
        <f t="shared" si="5"/>
        <v/>
      </c>
      <c r="T20" s="59"/>
      <c r="U20" s="62"/>
      <c r="V20" s="60"/>
      <c r="W20" s="6" t="str">
        <f t="shared" si="6"/>
        <v/>
      </c>
      <c r="X20" s="59"/>
      <c r="Y20" s="6" t="str">
        <f t="shared" si="7"/>
        <v/>
      </c>
      <c r="Z20" s="59"/>
      <c r="AA20" s="63"/>
      <c r="AB20" s="59"/>
      <c r="AC20" s="6" t="str">
        <f t="shared" si="38"/>
        <v/>
      </c>
      <c r="AD20" s="59"/>
      <c r="AE20" s="6" t="str">
        <f t="shared" si="39"/>
        <v/>
      </c>
      <c r="AF20" s="59"/>
      <c r="AG20" s="62"/>
      <c r="AH20" s="60"/>
      <c r="AI20" s="6" t="str">
        <f t="shared" si="40"/>
        <v/>
      </c>
      <c r="AJ20" s="59"/>
      <c r="AK20" s="6" t="str">
        <f t="shared" si="41"/>
        <v/>
      </c>
      <c r="AL20" s="59"/>
      <c r="AM20" s="63"/>
      <c r="AN20" s="313">
        <v>2</v>
      </c>
      <c r="AO20" s="6">
        <v>28</v>
      </c>
      <c r="AP20" s="276">
        <v>3</v>
      </c>
      <c r="AQ20" s="6">
        <v>42</v>
      </c>
      <c r="AR20" s="276">
        <v>4</v>
      </c>
      <c r="AS20" s="314" t="s">
        <v>124</v>
      </c>
      <c r="AT20" s="59"/>
      <c r="AU20" s="6" t="str">
        <f t="shared" si="10"/>
        <v/>
      </c>
      <c r="AV20" s="59"/>
      <c r="AW20" s="6" t="str">
        <f t="shared" si="11"/>
        <v/>
      </c>
      <c r="AX20" s="59"/>
      <c r="AY20" s="59"/>
      <c r="AZ20" s="8">
        <f t="shared" si="12"/>
        <v>2</v>
      </c>
      <c r="BA20" s="6">
        <f t="shared" si="13"/>
        <v>28</v>
      </c>
      <c r="BB20" s="9">
        <f t="shared" si="14"/>
        <v>3</v>
      </c>
      <c r="BC20" s="6">
        <f t="shared" si="15"/>
        <v>42</v>
      </c>
      <c r="BD20" s="9">
        <f t="shared" si="16"/>
        <v>4</v>
      </c>
      <c r="BE20" s="10">
        <f t="shared" si="17"/>
        <v>5</v>
      </c>
      <c r="BF20" s="279" t="s">
        <v>314</v>
      </c>
      <c r="BG20" s="216" t="s">
        <v>410</v>
      </c>
    </row>
    <row r="21" spans="1:59" ht="15.75" customHeight="1">
      <c r="A21" s="53" t="s">
        <v>419</v>
      </c>
      <c r="B21" s="54" t="s">
        <v>34</v>
      </c>
      <c r="C21" s="252" t="s">
        <v>354</v>
      </c>
      <c r="D21" s="113"/>
      <c r="E21" s="6" t="str">
        <f t="shared" si="0"/>
        <v/>
      </c>
      <c r="F21" s="113"/>
      <c r="G21" s="6" t="str">
        <f t="shared" si="1"/>
        <v/>
      </c>
      <c r="H21" s="113"/>
      <c r="I21" s="114"/>
      <c r="J21" s="60"/>
      <c r="K21" s="6" t="str">
        <f t="shared" si="2"/>
        <v/>
      </c>
      <c r="L21" s="59"/>
      <c r="M21" s="6" t="str">
        <f t="shared" si="3"/>
        <v/>
      </c>
      <c r="N21" s="59"/>
      <c r="O21" s="63"/>
      <c r="P21" s="59"/>
      <c r="Q21" s="6" t="str">
        <f t="shared" si="4"/>
        <v/>
      </c>
      <c r="R21" s="59"/>
      <c r="S21" s="6" t="str">
        <f t="shared" si="5"/>
        <v/>
      </c>
      <c r="T21" s="59"/>
      <c r="U21" s="62"/>
      <c r="V21" s="60"/>
      <c r="W21" s="6" t="str">
        <f t="shared" si="6"/>
        <v/>
      </c>
      <c r="X21" s="59"/>
      <c r="Y21" s="6" t="str">
        <f t="shared" si="7"/>
        <v/>
      </c>
      <c r="Z21" s="59"/>
      <c r="AA21" s="63"/>
      <c r="AB21" s="59"/>
      <c r="AC21" s="6" t="str">
        <f t="shared" si="38"/>
        <v/>
      </c>
      <c r="AD21" s="59"/>
      <c r="AE21" s="6" t="str">
        <f t="shared" si="39"/>
        <v/>
      </c>
      <c r="AF21" s="59"/>
      <c r="AG21" s="62"/>
      <c r="AH21" s="60"/>
      <c r="AI21" s="6" t="str">
        <f t="shared" si="40"/>
        <v/>
      </c>
      <c r="AJ21" s="59"/>
      <c r="AK21" s="6" t="str">
        <f t="shared" si="41"/>
        <v/>
      </c>
      <c r="AL21" s="59"/>
      <c r="AM21" s="63"/>
      <c r="AN21" s="313">
        <v>2</v>
      </c>
      <c r="AO21" s="6">
        <f>IF(AN21*14=0,"",AN21*14)</f>
        <v>28</v>
      </c>
      <c r="AP21" s="276">
        <v>2</v>
      </c>
      <c r="AQ21" s="6">
        <f t="shared" ref="AQ21:AQ29" si="42">IF(AP21*14=0,"",AP21*14)</f>
        <v>28</v>
      </c>
      <c r="AR21" s="276">
        <v>4</v>
      </c>
      <c r="AS21" s="314" t="s">
        <v>124</v>
      </c>
      <c r="AT21" s="59"/>
      <c r="AU21" s="6" t="str">
        <f t="shared" si="10"/>
        <v/>
      </c>
      <c r="AV21" s="59"/>
      <c r="AW21" s="6" t="str">
        <f t="shared" si="11"/>
        <v/>
      </c>
      <c r="AX21" s="59"/>
      <c r="AY21" s="59"/>
      <c r="AZ21" s="8">
        <f t="shared" si="12"/>
        <v>2</v>
      </c>
      <c r="BA21" s="6">
        <f t="shared" si="13"/>
        <v>28</v>
      </c>
      <c r="BB21" s="9">
        <f t="shared" si="14"/>
        <v>2</v>
      </c>
      <c r="BC21" s="6">
        <f t="shared" si="15"/>
        <v>28</v>
      </c>
      <c r="BD21" s="9">
        <f t="shared" si="16"/>
        <v>4</v>
      </c>
      <c r="BE21" s="10">
        <f t="shared" si="17"/>
        <v>4</v>
      </c>
      <c r="BF21" s="279" t="s">
        <v>314</v>
      </c>
      <c r="BG21" s="216" t="s">
        <v>410</v>
      </c>
    </row>
    <row r="22" spans="1:59" ht="15.75" customHeight="1">
      <c r="A22" s="53" t="s">
        <v>420</v>
      </c>
      <c r="B22" s="54" t="s">
        <v>34</v>
      </c>
      <c r="C22" s="285" t="s">
        <v>464</v>
      </c>
      <c r="D22" s="113"/>
      <c r="E22" s="6" t="str">
        <f t="shared" si="0"/>
        <v/>
      </c>
      <c r="F22" s="113"/>
      <c r="G22" s="6" t="str">
        <f t="shared" si="1"/>
        <v/>
      </c>
      <c r="H22" s="113"/>
      <c r="I22" s="114"/>
      <c r="J22" s="60"/>
      <c r="K22" s="6" t="str">
        <f t="shared" si="2"/>
        <v/>
      </c>
      <c r="L22" s="59"/>
      <c r="M22" s="6" t="str">
        <f t="shared" si="3"/>
        <v/>
      </c>
      <c r="N22" s="59"/>
      <c r="O22" s="63"/>
      <c r="P22" s="59"/>
      <c r="Q22" s="6" t="str">
        <f t="shared" si="4"/>
        <v/>
      </c>
      <c r="R22" s="59"/>
      <c r="S22" s="6" t="str">
        <f t="shared" si="5"/>
        <v/>
      </c>
      <c r="T22" s="59"/>
      <c r="U22" s="62"/>
      <c r="V22" s="60"/>
      <c r="W22" s="6" t="str">
        <f t="shared" si="6"/>
        <v/>
      </c>
      <c r="X22" s="59"/>
      <c r="Y22" s="6" t="str">
        <f t="shared" si="7"/>
        <v/>
      </c>
      <c r="Z22" s="59"/>
      <c r="AA22" s="63"/>
      <c r="AB22" s="59"/>
      <c r="AC22" s="6" t="str">
        <f t="shared" si="38"/>
        <v/>
      </c>
      <c r="AD22" s="59"/>
      <c r="AE22" s="6" t="str">
        <f t="shared" si="39"/>
        <v/>
      </c>
      <c r="AF22" s="59"/>
      <c r="AG22" s="62"/>
      <c r="AH22" s="60"/>
      <c r="AI22" s="6" t="str">
        <f t="shared" si="40"/>
        <v/>
      </c>
      <c r="AJ22" s="59"/>
      <c r="AK22" s="6" t="str">
        <f t="shared" si="41"/>
        <v/>
      </c>
      <c r="AL22" s="59"/>
      <c r="AM22" s="63"/>
      <c r="AN22" s="313">
        <v>4</v>
      </c>
      <c r="AO22" s="6">
        <v>56</v>
      </c>
      <c r="AP22" s="276">
        <v>2</v>
      </c>
      <c r="AQ22" s="6">
        <f t="shared" si="42"/>
        <v>28</v>
      </c>
      <c r="AR22" s="276">
        <v>4</v>
      </c>
      <c r="AS22" s="314" t="s">
        <v>128</v>
      </c>
      <c r="AT22" s="59"/>
      <c r="AU22" s="6" t="str">
        <f t="shared" si="10"/>
        <v/>
      </c>
      <c r="AV22" s="59"/>
      <c r="AW22" s="6" t="str">
        <f t="shared" si="11"/>
        <v/>
      </c>
      <c r="AX22" s="59"/>
      <c r="AY22" s="59"/>
      <c r="AZ22" s="8">
        <f t="shared" si="12"/>
        <v>4</v>
      </c>
      <c r="BA22" s="6">
        <f t="shared" si="13"/>
        <v>56</v>
      </c>
      <c r="BB22" s="9">
        <f t="shared" si="14"/>
        <v>2</v>
      </c>
      <c r="BC22" s="6">
        <f t="shared" si="15"/>
        <v>28</v>
      </c>
      <c r="BD22" s="9">
        <f t="shared" si="16"/>
        <v>4</v>
      </c>
      <c r="BE22" s="10">
        <f t="shared" si="17"/>
        <v>6</v>
      </c>
      <c r="BF22" s="279" t="s">
        <v>314</v>
      </c>
      <c r="BG22" s="216" t="s">
        <v>410</v>
      </c>
    </row>
    <row r="23" spans="1:59" ht="15.75" customHeight="1">
      <c r="A23" s="53" t="s">
        <v>421</v>
      </c>
      <c r="B23" s="54" t="s">
        <v>34</v>
      </c>
      <c r="C23" s="252" t="s">
        <v>463</v>
      </c>
      <c r="D23" s="113"/>
      <c r="E23" s="6" t="str">
        <f t="shared" si="0"/>
        <v/>
      </c>
      <c r="F23" s="113"/>
      <c r="G23" s="6" t="str">
        <f t="shared" si="1"/>
        <v/>
      </c>
      <c r="H23" s="113"/>
      <c r="I23" s="114"/>
      <c r="J23" s="60"/>
      <c r="K23" s="6" t="str">
        <f t="shared" si="2"/>
        <v/>
      </c>
      <c r="L23" s="59"/>
      <c r="M23" s="6" t="str">
        <f t="shared" si="3"/>
        <v/>
      </c>
      <c r="N23" s="59"/>
      <c r="O23" s="63"/>
      <c r="P23" s="59"/>
      <c r="Q23" s="6" t="str">
        <f t="shared" si="4"/>
        <v/>
      </c>
      <c r="R23" s="59"/>
      <c r="S23" s="6" t="str">
        <f t="shared" si="5"/>
        <v/>
      </c>
      <c r="T23" s="59"/>
      <c r="U23" s="62"/>
      <c r="V23" s="60"/>
      <c r="W23" s="6" t="str">
        <f t="shared" si="6"/>
        <v/>
      </c>
      <c r="X23" s="59"/>
      <c r="Y23" s="6" t="str">
        <f t="shared" si="7"/>
        <v/>
      </c>
      <c r="Z23" s="59"/>
      <c r="AA23" s="63"/>
      <c r="AB23" s="59"/>
      <c r="AC23" s="6" t="str">
        <f t="shared" si="38"/>
        <v/>
      </c>
      <c r="AD23" s="59"/>
      <c r="AE23" s="6" t="str">
        <f t="shared" si="39"/>
        <v/>
      </c>
      <c r="AF23" s="59"/>
      <c r="AG23" s="62"/>
      <c r="AH23" s="60"/>
      <c r="AI23" s="6" t="str">
        <f t="shared" si="40"/>
        <v/>
      </c>
      <c r="AJ23" s="59"/>
      <c r="AK23" s="6" t="str">
        <f t="shared" si="41"/>
        <v/>
      </c>
      <c r="AL23" s="59"/>
      <c r="AM23" s="63"/>
      <c r="AN23" s="313">
        <v>2</v>
      </c>
      <c r="AO23" s="6">
        <v>28</v>
      </c>
      <c r="AP23" s="276">
        <v>1</v>
      </c>
      <c r="AQ23" s="6">
        <f t="shared" si="42"/>
        <v>14</v>
      </c>
      <c r="AR23" s="276">
        <v>2</v>
      </c>
      <c r="AS23" s="314" t="s">
        <v>84</v>
      </c>
      <c r="AT23" s="59"/>
      <c r="AU23" s="6" t="str">
        <f t="shared" si="10"/>
        <v/>
      </c>
      <c r="AV23" s="59"/>
      <c r="AW23" s="6" t="str">
        <f t="shared" si="11"/>
        <v/>
      </c>
      <c r="AX23" s="59"/>
      <c r="AY23" s="59"/>
      <c r="AZ23" s="8">
        <f t="shared" si="12"/>
        <v>2</v>
      </c>
      <c r="BA23" s="6">
        <f t="shared" si="13"/>
        <v>28</v>
      </c>
      <c r="BB23" s="9">
        <f t="shared" si="14"/>
        <v>1</v>
      </c>
      <c r="BC23" s="6">
        <f t="shared" si="15"/>
        <v>14</v>
      </c>
      <c r="BD23" s="9">
        <f t="shared" si="16"/>
        <v>2</v>
      </c>
      <c r="BE23" s="10">
        <f t="shared" si="17"/>
        <v>3</v>
      </c>
      <c r="BF23" s="279" t="s">
        <v>314</v>
      </c>
      <c r="BG23" s="216" t="s">
        <v>461</v>
      </c>
    </row>
    <row r="24" spans="1:59">
      <c r="A24" s="53" t="s">
        <v>422</v>
      </c>
      <c r="B24" s="54" t="s">
        <v>34</v>
      </c>
      <c r="C24" s="252" t="s">
        <v>355</v>
      </c>
      <c r="D24" s="113"/>
      <c r="E24" s="6" t="str">
        <f t="shared" si="0"/>
        <v/>
      </c>
      <c r="F24" s="113"/>
      <c r="G24" s="6" t="str">
        <f t="shared" si="1"/>
        <v/>
      </c>
      <c r="H24" s="113"/>
      <c r="I24" s="114"/>
      <c r="J24" s="60"/>
      <c r="K24" s="6" t="str">
        <f t="shared" si="2"/>
        <v/>
      </c>
      <c r="L24" s="59"/>
      <c r="M24" s="6" t="str">
        <f t="shared" si="3"/>
        <v/>
      </c>
      <c r="N24" s="59"/>
      <c r="O24" s="63"/>
      <c r="P24" s="59"/>
      <c r="Q24" s="6" t="str">
        <f t="shared" si="4"/>
        <v/>
      </c>
      <c r="R24" s="59"/>
      <c r="S24" s="6" t="str">
        <f t="shared" si="5"/>
        <v/>
      </c>
      <c r="T24" s="59"/>
      <c r="U24" s="62"/>
      <c r="V24" s="60"/>
      <c r="W24" s="6" t="str">
        <f t="shared" si="6"/>
        <v/>
      </c>
      <c r="X24" s="59"/>
      <c r="Y24" s="6" t="str">
        <f t="shared" si="7"/>
        <v/>
      </c>
      <c r="Z24" s="59"/>
      <c r="AA24" s="63"/>
      <c r="AB24" s="59"/>
      <c r="AC24" s="6" t="str">
        <f t="shared" si="38"/>
        <v/>
      </c>
      <c r="AD24" s="59"/>
      <c r="AE24" s="6" t="str">
        <f t="shared" si="39"/>
        <v/>
      </c>
      <c r="AF24" s="59"/>
      <c r="AG24" s="62"/>
      <c r="AH24" s="60"/>
      <c r="AI24" s="6" t="str">
        <f t="shared" si="40"/>
        <v/>
      </c>
      <c r="AJ24" s="59"/>
      <c r="AK24" s="6" t="str">
        <f t="shared" si="41"/>
        <v/>
      </c>
      <c r="AL24" s="59"/>
      <c r="AM24" s="63"/>
      <c r="AN24" s="313"/>
      <c r="AO24" s="6" t="str">
        <f t="shared" ref="AO24:AO35" si="43">IF(AN24*14=0,"",AN24*14)</f>
        <v/>
      </c>
      <c r="AP24" s="113"/>
      <c r="AQ24" s="6" t="str">
        <f t="shared" si="42"/>
        <v/>
      </c>
      <c r="AR24" s="61"/>
      <c r="AS24" s="64"/>
      <c r="AT24" s="113">
        <v>0</v>
      </c>
      <c r="AU24" s="6" t="str">
        <f t="shared" si="10"/>
        <v/>
      </c>
      <c r="AV24" s="113">
        <v>3</v>
      </c>
      <c r="AW24" s="6">
        <v>42</v>
      </c>
      <c r="AX24" s="113">
        <v>4</v>
      </c>
      <c r="AY24" s="314" t="s">
        <v>124</v>
      </c>
      <c r="AZ24" s="191" t="str">
        <f t="shared" si="12"/>
        <v/>
      </c>
      <c r="BA24" s="6" t="str">
        <f t="shared" si="13"/>
        <v/>
      </c>
      <c r="BB24" s="192">
        <f t="shared" si="14"/>
        <v>3</v>
      </c>
      <c r="BC24" s="6">
        <f t="shared" si="15"/>
        <v>42</v>
      </c>
      <c r="BD24" s="192">
        <f t="shared" si="16"/>
        <v>4</v>
      </c>
      <c r="BE24" s="10">
        <f t="shared" si="17"/>
        <v>3</v>
      </c>
      <c r="BF24" s="279" t="s">
        <v>314</v>
      </c>
      <c r="BG24" s="216" t="s">
        <v>410</v>
      </c>
    </row>
    <row r="25" spans="1:59" ht="15.75" customHeight="1">
      <c r="A25" s="53" t="s">
        <v>423</v>
      </c>
      <c r="B25" s="54" t="s">
        <v>34</v>
      </c>
      <c r="C25" s="285" t="s">
        <v>356</v>
      </c>
      <c r="D25" s="113"/>
      <c r="E25" s="6" t="str">
        <f t="shared" si="0"/>
        <v/>
      </c>
      <c r="F25" s="113"/>
      <c r="G25" s="6" t="str">
        <f t="shared" si="1"/>
        <v/>
      </c>
      <c r="H25" s="113"/>
      <c r="I25" s="114"/>
      <c r="J25" s="60"/>
      <c r="K25" s="6" t="str">
        <f t="shared" si="2"/>
        <v/>
      </c>
      <c r="L25" s="59"/>
      <c r="M25" s="6" t="str">
        <f t="shared" si="3"/>
        <v/>
      </c>
      <c r="N25" s="59"/>
      <c r="O25" s="63"/>
      <c r="P25" s="59"/>
      <c r="Q25" s="6" t="str">
        <f t="shared" si="4"/>
        <v/>
      </c>
      <c r="R25" s="59"/>
      <c r="S25" s="6" t="str">
        <f t="shared" si="5"/>
        <v/>
      </c>
      <c r="T25" s="59"/>
      <c r="U25" s="62"/>
      <c r="V25" s="60"/>
      <c r="W25" s="6" t="str">
        <f t="shared" si="6"/>
        <v/>
      </c>
      <c r="X25" s="59"/>
      <c r="Y25" s="6" t="str">
        <f t="shared" si="7"/>
        <v/>
      </c>
      <c r="Z25" s="59"/>
      <c r="AA25" s="63"/>
      <c r="AB25" s="59"/>
      <c r="AC25" s="6" t="str">
        <f t="shared" si="38"/>
        <v/>
      </c>
      <c r="AD25" s="59"/>
      <c r="AE25" s="6" t="str">
        <f t="shared" si="39"/>
        <v/>
      </c>
      <c r="AF25" s="59"/>
      <c r="AG25" s="62"/>
      <c r="AH25" s="60"/>
      <c r="AI25" s="6" t="str">
        <f t="shared" si="40"/>
        <v/>
      </c>
      <c r="AJ25" s="59"/>
      <c r="AK25" s="6" t="str">
        <f t="shared" si="41"/>
        <v/>
      </c>
      <c r="AL25" s="59"/>
      <c r="AM25" s="63"/>
      <c r="AN25" s="60"/>
      <c r="AO25" s="6" t="str">
        <f t="shared" si="43"/>
        <v/>
      </c>
      <c r="AP25" s="61"/>
      <c r="AQ25" s="6" t="str">
        <f t="shared" si="42"/>
        <v/>
      </c>
      <c r="AR25" s="61"/>
      <c r="AS25" s="64"/>
      <c r="AT25" s="113">
        <v>2</v>
      </c>
      <c r="AU25" s="6">
        <v>14</v>
      </c>
      <c r="AV25" s="113">
        <v>2</v>
      </c>
      <c r="AW25" s="6">
        <v>14</v>
      </c>
      <c r="AX25" s="113">
        <v>3</v>
      </c>
      <c r="AY25" s="314" t="s">
        <v>124</v>
      </c>
      <c r="AZ25" s="8">
        <f t="shared" si="12"/>
        <v>2</v>
      </c>
      <c r="BA25" s="6">
        <f t="shared" si="13"/>
        <v>28</v>
      </c>
      <c r="BB25" s="9">
        <f t="shared" si="14"/>
        <v>2</v>
      </c>
      <c r="BC25" s="6">
        <f t="shared" si="15"/>
        <v>28</v>
      </c>
      <c r="BD25" s="9">
        <f t="shared" si="16"/>
        <v>3</v>
      </c>
      <c r="BE25" s="10">
        <f t="shared" si="17"/>
        <v>4</v>
      </c>
      <c r="BF25" s="279" t="s">
        <v>314</v>
      </c>
      <c r="BG25" s="216" t="s">
        <v>411</v>
      </c>
    </row>
    <row r="26" spans="1:59" ht="15.75" customHeight="1">
      <c r="A26" s="53" t="s">
        <v>424</v>
      </c>
      <c r="B26" s="54" t="s">
        <v>34</v>
      </c>
      <c r="C26" s="285" t="s">
        <v>462</v>
      </c>
      <c r="D26" s="113"/>
      <c r="E26" s="6" t="str">
        <f t="shared" si="0"/>
        <v/>
      </c>
      <c r="F26" s="113"/>
      <c r="G26" s="6" t="str">
        <f t="shared" si="1"/>
        <v/>
      </c>
      <c r="H26" s="113"/>
      <c r="I26" s="114"/>
      <c r="J26" s="60"/>
      <c r="K26" s="6" t="str">
        <f t="shared" si="2"/>
        <v/>
      </c>
      <c r="L26" s="59"/>
      <c r="M26" s="6" t="str">
        <f t="shared" si="3"/>
        <v/>
      </c>
      <c r="N26" s="59"/>
      <c r="O26" s="63"/>
      <c r="P26" s="59"/>
      <c r="Q26" s="6" t="str">
        <f t="shared" si="4"/>
        <v/>
      </c>
      <c r="R26" s="59"/>
      <c r="S26" s="6" t="str">
        <f t="shared" si="5"/>
        <v/>
      </c>
      <c r="T26" s="59"/>
      <c r="U26" s="62"/>
      <c r="V26" s="60"/>
      <c r="W26" s="6" t="str">
        <f t="shared" si="6"/>
        <v/>
      </c>
      <c r="X26" s="59"/>
      <c r="Y26" s="6" t="str">
        <f t="shared" si="7"/>
        <v/>
      </c>
      <c r="Z26" s="59"/>
      <c r="AA26" s="63"/>
      <c r="AB26" s="59"/>
      <c r="AC26" s="6" t="str">
        <f t="shared" si="38"/>
        <v/>
      </c>
      <c r="AD26" s="59"/>
      <c r="AE26" s="6" t="str">
        <f t="shared" si="39"/>
        <v/>
      </c>
      <c r="AF26" s="59"/>
      <c r="AG26" s="62"/>
      <c r="AH26" s="60"/>
      <c r="AI26" s="6" t="str">
        <f t="shared" si="40"/>
        <v/>
      </c>
      <c r="AJ26" s="59"/>
      <c r="AK26" s="6" t="str">
        <f t="shared" si="41"/>
        <v/>
      </c>
      <c r="AL26" s="59"/>
      <c r="AM26" s="63"/>
      <c r="AN26" s="60"/>
      <c r="AO26" s="6" t="str">
        <f t="shared" si="43"/>
        <v/>
      </c>
      <c r="AP26" s="61"/>
      <c r="AQ26" s="6" t="str">
        <f t="shared" si="42"/>
        <v/>
      </c>
      <c r="AR26" s="61"/>
      <c r="AS26" s="64"/>
      <c r="AT26" s="113">
        <v>2</v>
      </c>
      <c r="AU26" s="6">
        <v>28</v>
      </c>
      <c r="AV26" s="113">
        <v>1</v>
      </c>
      <c r="AW26" s="6">
        <v>14</v>
      </c>
      <c r="AX26" s="113">
        <v>3</v>
      </c>
      <c r="AY26" s="314" t="s">
        <v>124</v>
      </c>
      <c r="AZ26" s="8">
        <f t="shared" si="12"/>
        <v>2</v>
      </c>
      <c r="BA26" s="6">
        <f t="shared" si="13"/>
        <v>28</v>
      </c>
      <c r="BB26" s="9">
        <f t="shared" si="14"/>
        <v>1</v>
      </c>
      <c r="BC26" s="6">
        <f t="shared" si="15"/>
        <v>14</v>
      </c>
      <c r="BD26" s="9">
        <f t="shared" si="16"/>
        <v>3</v>
      </c>
      <c r="BE26" s="10">
        <f t="shared" si="17"/>
        <v>3</v>
      </c>
      <c r="BF26" s="279" t="s">
        <v>314</v>
      </c>
      <c r="BG26" s="216" t="s">
        <v>410</v>
      </c>
    </row>
    <row r="27" spans="1:59" ht="15.75" customHeight="1">
      <c r="A27" s="53" t="s">
        <v>425</v>
      </c>
      <c r="B27" s="54" t="s">
        <v>34</v>
      </c>
      <c r="C27" s="252" t="s">
        <v>357</v>
      </c>
      <c r="D27" s="113"/>
      <c r="E27" s="6" t="str">
        <f t="shared" si="0"/>
        <v/>
      </c>
      <c r="F27" s="113"/>
      <c r="G27" s="6" t="str">
        <f t="shared" si="1"/>
        <v/>
      </c>
      <c r="H27" s="113"/>
      <c r="I27" s="114"/>
      <c r="J27" s="60"/>
      <c r="K27" s="6" t="str">
        <f t="shared" si="2"/>
        <v/>
      </c>
      <c r="L27" s="59"/>
      <c r="M27" s="6" t="str">
        <f t="shared" si="3"/>
        <v/>
      </c>
      <c r="N27" s="59"/>
      <c r="O27" s="63"/>
      <c r="P27" s="59"/>
      <c r="Q27" s="6" t="str">
        <f t="shared" si="4"/>
        <v/>
      </c>
      <c r="R27" s="59"/>
      <c r="S27" s="6" t="str">
        <f t="shared" si="5"/>
        <v/>
      </c>
      <c r="T27" s="59"/>
      <c r="U27" s="62"/>
      <c r="V27" s="60"/>
      <c r="W27" s="6" t="str">
        <f t="shared" si="6"/>
        <v/>
      </c>
      <c r="X27" s="59"/>
      <c r="Y27" s="6" t="str">
        <f t="shared" si="7"/>
        <v/>
      </c>
      <c r="Z27" s="59"/>
      <c r="AA27" s="63"/>
      <c r="AB27" s="59"/>
      <c r="AC27" s="6" t="str">
        <f t="shared" si="38"/>
        <v/>
      </c>
      <c r="AD27" s="59"/>
      <c r="AE27" s="6" t="str">
        <f t="shared" si="39"/>
        <v/>
      </c>
      <c r="AF27" s="59"/>
      <c r="AG27" s="62"/>
      <c r="AH27" s="60"/>
      <c r="AI27" s="6" t="str">
        <f t="shared" si="40"/>
        <v/>
      </c>
      <c r="AJ27" s="59"/>
      <c r="AK27" s="6" t="str">
        <f t="shared" si="41"/>
        <v/>
      </c>
      <c r="AL27" s="59"/>
      <c r="AM27" s="63"/>
      <c r="AN27" s="60"/>
      <c r="AO27" s="6" t="str">
        <f t="shared" si="43"/>
        <v/>
      </c>
      <c r="AP27" s="61"/>
      <c r="AQ27" s="6" t="str">
        <f t="shared" si="42"/>
        <v/>
      </c>
      <c r="AR27" s="61"/>
      <c r="AS27" s="64"/>
      <c r="AT27" s="113">
        <v>1</v>
      </c>
      <c r="AU27" s="6">
        <f t="shared" ref="AU27:AU35" si="44">IF(AT27*14=0,"",AT27*14)</f>
        <v>14</v>
      </c>
      <c r="AV27" s="113">
        <v>2</v>
      </c>
      <c r="AW27" s="6">
        <f t="shared" ref="AW27:AW35" si="45">IF(AV27*14=0,"",AV27*14)</f>
        <v>28</v>
      </c>
      <c r="AX27" s="113">
        <v>3</v>
      </c>
      <c r="AY27" s="314" t="s">
        <v>124</v>
      </c>
      <c r="AZ27" s="8">
        <f t="shared" si="12"/>
        <v>1</v>
      </c>
      <c r="BA27" s="6">
        <f t="shared" si="13"/>
        <v>14</v>
      </c>
      <c r="BB27" s="9">
        <f t="shared" si="14"/>
        <v>2</v>
      </c>
      <c r="BC27" s="6">
        <f t="shared" si="15"/>
        <v>28</v>
      </c>
      <c r="BD27" s="9">
        <f t="shared" si="16"/>
        <v>3</v>
      </c>
      <c r="BE27" s="10">
        <f t="shared" si="17"/>
        <v>3</v>
      </c>
      <c r="BF27" s="279" t="s">
        <v>314</v>
      </c>
      <c r="BG27" s="216" t="s">
        <v>411</v>
      </c>
    </row>
    <row r="28" spans="1:59" ht="15.75" customHeight="1">
      <c r="A28" s="53" t="s">
        <v>426</v>
      </c>
      <c r="B28" s="54" t="s">
        <v>34</v>
      </c>
      <c r="C28" s="252" t="s">
        <v>483</v>
      </c>
      <c r="D28" s="113"/>
      <c r="E28" s="6" t="str">
        <f t="shared" si="0"/>
        <v/>
      </c>
      <c r="F28" s="113"/>
      <c r="G28" s="6" t="str">
        <f t="shared" si="1"/>
        <v/>
      </c>
      <c r="H28" s="113"/>
      <c r="I28" s="114"/>
      <c r="J28" s="60"/>
      <c r="K28" s="6" t="str">
        <f t="shared" si="2"/>
        <v/>
      </c>
      <c r="L28" s="59"/>
      <c r="M28" s="6" t="str">
        <f t="shared" si="3"/>
        <v/>
      </c>
      <c r="N28" s="59"/>
      <c r="O28" s="63"/>
      <c r="P28" s="59"/>
      <c r="Q28" s="6" t="str">
        <f t="shared" si="4"/>
        <v/>
      </c>
      <c r="R28" s="59"/>
      <c r="S28" s="6" t="str">
        <f t="shared" si="5"/>
        <v/>
      </c>
      <c r="T28" s="59"/>
      <c r="U28" s="62"/>
      <c r="V28" s="60"/>
      <c r="W28" s="6" t="str">
        <f t="shared" si="6"/>
        <v/>
      </c>
      <c r="X28" s="59"/>
      <c r="Y28" s="6" t="str">
        <f t="shared" si="7"/>
        <v/>
      </c>
      <c r="Z28" s="59"/>
      <c r="AA28" s="63"/>
      <c r="AB28" s="59"/>
      <c r="AC28" s="6" t="str">
        <f t="shared" si="38"/>
        <v/>
      </c>
      <c r="AD28" s="59"/>
      <c r="AE28" s="6" t="str">
        <f t="shared" si="39"/>
        <v/>
      </c>
      <c r="AF28" s="59"/>
      <c r="AG28" s="62"/>
      <c r="AH28" s="60"/>
      <c r="AI28" s="6" t="str">
        <f t="shared" si="40"/>
        <v/>
      </c>
      <c r="AJ28" s="59"/>
      <c r="AK28" s="6" t="str">
        <f t="shared" si="41"/>
        <v/>
      </c>
      <c r="AL28" s="59"/>
      <c r="AM28" s="63"/>
      <c r="AN28" s="60"/>
      <c r="AO28" s="6" t="str">
        <f t="shared" si="43"/>
        <v/>
      </c>
      <c r="AP28" s="61"/>
      <c r="AQ28" s="6" t="str">
        <f t="shared" si="42"/>
        <v/>
      </c>
      <c r="AR28" s="61"/>
      <c r="AS28" s="64"/>
      <c r="AT28" s="113">
        <v>1</v>
      </c>
      <c r="AU28" s="6">
        <f t="shared" si="44"/>
        <v>14</v>
      </c>
      <c r="AV28" s="113">
        <v>1</v>
      </c>
      <c r="AW28" s="6">
        <f t="shared" si="45"/>
        <v>14</v>
      </c>
      <c r="AX28" s="113">
        <v>2</v>
      </c>
      <c r="AY28" s="314" t="s">
        <v>84</v>
      </c>
      <c r="AZ28" s="8">
        <f t="shared" si="12"/>
        <v>1</v>
      </c>
      <c r="BA28" s="6">
        <f t="shared" si="13"/>
        <v>14</v>
      </c>
      <c r="BB28" s="9">
        <f t="shared" si="14"/>
        <v>1</v>
      </c>
      <c r="BC28" s="6">
        <f t="shared" si="15"/>
        <v>14</v>
      </c>
      <c r="BD28" s="9">
        <f t="shared" si="16"/>
        <v>2</v>
      </c>
      <c r="BE28" s="10">
        <f t="shared" si="17"/>
        <v>2</v>
      </c>
      <c r="BF28" s="279" t="s">
        <v>314</v>
      </c>
      <c r="BG28" s="216" t="s">
        <v>461</v>
      </c>
    </row>
    <row r="29" spans="1:59" s="2" customFormat="1" ht="15.75" customHeight="1">
      <c r="A29" s="53" t="s">
        <v>490</v>
      </c>
      <c r="B29" s="54" t="s">
        <v>34</v>
      </c>
      <c r="C29" s="354" t="s">
        <v>134</v>
      </c>
      <c r="D29" s="113"/>
      <c r="E29" s="6" t="str">
        <f t="shared" si="0"/>
        <v/>
      </c>
      <c r="F29" s="113"/>
      <c r="G29" s="6" t="str">
        <f t="shared" si="1"/>
        <v/>
      </c>
      <c r="H29" s="113"/>
      <c r="I29" s="114"/>
      <c r="J29" s="60"/>
      <c r="K29" s="6" t="str">
        <f t="shared" si="2"/>
        <v/>
      </c>
      <c r="L29" s="59"/>
      <c r="M29" s="6" t="str">
        <f t="shared" si="3"/>
        <v/>
      </c>
      <c r="N29" s="59"/>
      <c r="O29" s="63"/>
      <c r="P29" s="59"/>
      <c r="Q29" s="6" t="str">
        <f t="shared" si="4"/>
        <v/>
      </c>
      <c r="R29" s="59"/>
      <c r="S29" s="6" t="str">
        <f t="shared" si="5"/>
        <v/>
      </c>
      <c r="T29" s="59"/>
      <c r="U29" s="62"/>
      <c r="V29" s="60"/>
      <c r="W29" s="6" t="str">
        <f t="shared" si="6"/>
        <v/>
      </c>
      <c r="X29" s="59"/>
      <c r="Y29" s="6" t="str">
        <f t="shared" si="7"/>
        <v/>
      </c>
      <c r="Z29" s="59"/>
      <c r="AA29" s="63"/>
      <c r="AB29" s="59"/>
      <c r="AC29" s="6" t="str">
        <f t="shared" si="38"/>
        <v/>
      </c>
      <c r="AD29" s="59"/>
      <c r="AE29" s="6" t="str">
        <f t="shared" si="39"/>
        <v/>
      </c>
      <c r="AF29" s="59"/>
      <c r="AG29" s="62"/>
      <c r="AH29" s="60"/>
      <c r="AI29" s="6" t="str">
        <f t="shared" si="40"/>
        <v/>
      </c>
      <c r="AJ29" s="59">
        <v>6</v>
      </c>
      <c r="AK29" s="6">
        <f>IF(AJ29*15=0,"",AJ29*15)</f>
        <v>90</v>
      </c>
      <c r="AL29" s="113">
        <v>6</v>
      </c>
      <c r="AM29" s="324" t="s">
        <v>75</v>
      </c>
      <c r="AN29" s="60"/>
      <c r="AO29" s="6" t="str">
        <f t="shared" si="43"/>
        <v/>
      </c>
      <c r="AP29" s="61"/>
      <c r="AQ29" s="6" t="str">
        <f t="shared" si="42"/>
        <v/>
      </c>
      <c r="AR29" s="61"/>
      <c r="AS29" s="64"/>
      <c r="AT29" s="59"/>
      <c r="AU29" s="6" t="str">
        <f t="shared" si="44"/>
        <v/>
      </c>
      <c r="AV29" s="59"/>
      <c r="AW29" s="6" t="str">
        <f t="shared" si="45"/>
        <v/>
      </c>
      <c r="AX29" s="59"/>
      <c r="AY29" s="59"/>
      <c r="AZ29" s="8" t="str">
        <f t="shared" si="12"/>
        <v/>
      </c>
      <c r="BA29" s="6" t="str">
        <f t="shared" si="13"/>
        <v/>
      </c>
      <c r="BB29" s="9">
        <f t="shared" si="14"/>
        <v>6</v>
      </c>
      <c r="BC29" s="6">
        <f t="shared" si="15"/>
        <v>84</v>
      </c>
      <c r="BD29" s="9">
        <f t="shared" si="16"/>
        <v>6</v>
      </c>
      <c r="BE29" s="10">
        <f t="shared" si="17"/>
        <v>6</v>
      </c>
      <c r="BF29" s="279" t="s">
        <v>314</v>
      </c>
      <c r="BG29" s="216" t="s">
        <v>410</v>
      </c>
    </row>
    <row r="30" spans="1:59" s="67" customFormat="1" ht="15.75" customHeight="1">
      <c r="A30" s="53" t="s">
        <v>491</v>
      </c>
      <c r="B30" s="108" t="s">
        <v>34</v>
      </c>
      <c r="C30" s="355" t="s">
        <v>135</v>
      </c>
      <c r="D30" s="113"/>
      <c r="E30" s="6" t="str">
        <f t="shared" si="0"/>
        <v/>
      </c>
      <c r="F30" s="113"/>
      <c r="G30" s="6" t="str">
        <f t="shared" si="1"/>
        <v/>
      </c>
      <c r="H30" s="113"/>
      <c r="I30" s="114"/>
      <c r="J30" s="60"/>
      <c r="K30" s="6" t="str">
        <f t="shared" si="2"/>
        <v/>
      </c>
      <c r="L30" s="59"/>
      <c r="M30" s="6" t="str">
        <f t="shared" si="3"/>
        <v/>
      </c>
      <c r="N30" s="59"/>
      <c r="O30" s="63"/>
      <c r="P30" s="59"/>
      <c r="Q30" s="6" t="str">
        <f t="shared" si="4"/>
        <v/>
      </c>
      <c r="R30" s="59"/>
      <c r="S30" s="6" t="str">
        <f t="shared" si="5"/>
        <v/>
      </c>
      <c r="T30" s="59"/>
      <c r="U30" s="62"/>
      <c r="V30" s="60"/>
      <c r="W30" s="6" t="str">
        <f t="shared" si="6"/>
        <v/>
      </c>
      <c r="X30" s="59"/>
      <c r="Y30" s="6" t="str">
        <f t="shared" si="7"/>
        <v/>
      </c>
      <c r="Z30" s="59"/>
      <c r="AA30" s="63"/>
      <c r="AB30" s="59"/>
      <c r="AC30" s="6" t="str">
        <f t="shared" si="38"/>
        <v/>
      </c>
      <c r="AD30" s="59"/>
      <c r="AE30" s="6" t="str">
        <f t="shared" si="39"/>
        <v/>
      </c>
      <c r="AF30" s="59"/>
      <c r="AG30" s="62"/>
      <c r="AH30" s="60"/>
      <c r="AI30" s="6" t="str">
        <f t="shared" si="40"/>
        <v/>
      </c>
      <c r="AJ30" s="59"/>
      <c r="AK30" s="6" t="str">
        <f>IF(AJ30*15=0,"",AJ30*15)</f>
        <v/>
      </c>
      <c r="AL30" s="59"/>
      <c r="AM30" s="63"/>
      <c r="AN30" s="60"/>
      <c r="AO30" s="6" t="str">
        <f t="shared" si="43"/>
        <v/>
      </c>
      <c r="AP30" s="61">
        <v>6</v>
      </c>
      <c r="AQ30" s="6">
        <f>IF(AP30*15=0,"",AP30*15)</f>
        <v>90</v>
      </c>
      <c r="AR30" s="61">
        <v>6</v>
      </c>
      <c r="AS30" s="323" t="s">
        <v>75</v>
      </c>
      <c r="AT30" s="59"/>
      <c r="AU30" s="6" t="str">
        <f t="shared" si="44"/>
        <v/>
      </c>
      <c r="AV30" s="59"/>
      <c r="AW30" s="6" t="str">
        <f t="shared" si="45"/>
        <v/>
      </c>
      <c r="AX30" s="59"/>
      <c r="AY30" s="59"/>
      <c r="AZ30" s="8" t="str">
        <f t="shared" si="12"/>
        <v/>
      </c>
      <c r="BA30" s="6" t="str">
        <f t="shared" si="13"/>
        <v/>
      </c>
      <c r="BB30" s="9">
        <f t="shared" si="14"/>
        <v>6</v>
      </c>
      <c r="BC30" s="6">
        <f t="shared" si="15"/>
        <v>84</v>
      </c>
      <c r="BD30" s="9">
        <f t="shared" si="16"/>
        <v>6</v>
      </c>
      <c r="BE30" s="10">
        <f t="shared" si="17"/>
        <v>6</v>
      </c>
      <c r="BF30" s="279" t="s">
        <v>314</v>
      </c>
      <c r="BG30" s="216" t="s">
        <v>410</v>
      </c>
    </row>
    <row r="31" spans="1:59" s="67" customFormat="1" ht="15.75" customHeight="1">
      <c r="A31" s="53"/>
      <c r="B31" s="54" t="s">
        <v>34</v>
      </c>
      <c r="C31" s="252"/>
      <c r="D31" s="113"/>
      <c r="E31" s="6" t="str">
        <f t="shared" si="0"/>
        <v/>
      </c>
      <c r="F31" s="113"/>
      <c r="G31" s="6" t="str">
        <f t="shared" si="1"/>
        <v/>
      </c>
      <c r="H31" s="113"/>
      <c r="I31" s="114"/>
      <c r="J31" s="60"/>
      <c r="K31" s="6" t="str">
        <f t="shared" si="2"/>
        <v/>
      </c>
      <c r="L31" s="59"/>
      <c r="M31" s="6" t="str">
        <f t="shared" si="3"/>
        <v/>
      </c>
      <c r="N31" s="59"/>
      <c r="O31" s="63"/>
      <c r="P31" s="59"/>
      <c r="Q31" s="6" t="str">
        <f t="shared" si="4"/>
        <v/>
      </c>
      <c r="R31" s="59"/>
      <c r="S31" s="6" t="str">
        <f t="shared" si="5"/>
        <v/>
      </c>
      <c r="T31" s="59"/>
      <c r="U31" s="62"/>
      <c r="V31" s="60"/>
      <c r="W31" s="6" t="str">
        <f t="shared" si="6"/>
        <v/>
      </c>
      <c r="X31" s="59"/>
      <c r="Y31" s="6" t="str">
        <f t="shared" si="7"/>
        <v/>
      </c>
      <c r="Z31" s="59"/>
      <c r="AA31" s="63"/>
      <c r="AB31" s="59"/>
      <c r="AC31" s="6" t="str">
        <f t="shared" si="38"/>
        <v/>
      </c>
      <c r="AD31" s="59"/>
      <c r="AE31" s="6" t="str">
        <f t="shared" si="39"/>
        <v/>
      </c>
      <c r="AF31" s="59"/>
      <c r="AG31" s="62"/>
      <c r="AH31" s="60"/>
      <c r="AI31" s="6" t="str">
        <f t="shared" si="40"/>
        <v/>
      </c>
      <c r="AJ31" s="59"/>
      <c r="AK31" s="6" t="str">
        <f>IF(AJ31*14=0,"",AJ31*14)</f>
        <v/>
      </c>
      <c r="AL31" s="59"/>
      <c r="AM31" s="63"/>
      <c r="AN31" s="60"/>
      <c r="AO31" s="6" t="str">
        <f t="shared" si="43"/>
        <v/>
      </c>
      <c r="AP31" s="61"/>
      <c r="AQ31" s="6" t="str">
        <f>IF(AP31*15=0,"",AP31*15)</f>
        <v/>
      </c>
      <c r="AR31" s="61"/>
      <c r="AS31" s="64"/>
      <c r="AT31" s="59"/>
      <c r="AU31" s="6" t="str">
        <f t="shared" si="44"/>
        <v/>
      </c>
      <c r="AV31" s="59"/>
      <c r="AW31" s="6" t="str">
        <f t="shared" si="45"/>
        <v/>
      </c>
      <c r="AX31" s="59"/>
      <c r="AY31" s="59"/>
      <c r="AZ31" s="8" t="str">
        <f t="shared" si="12"/>
        <v/>
      </c>
      <c r="BA31" s="6" t="str">
        <f t="shared" si="13"/>
        <v/>
      </c>
      <c r="BB31" s="9" t="str">
        <f t="shared" si="14"/>
        <v/>
      </c>
      <c r="BC31" s="6" t="str">
        <f t="shared" si="15"/>
        <v/>
      </c>
      <c r="BD31" s="9" t="str">
        <f t="shared" si="16"/>
        <v/>
      </c>
      <c r="BE31" s="10" t="str">
        <f t="shared" si="17"/>
        <v/>
      </c>
      <c r="BF31" s="279"/>
      <c r="BG31" s="216"/>
    </row>
    <row r="32" spans="1:59" s="67" customFormat="1" ht="15.75" customHeight="1">
      <c r="A32" s="53"/>
      <c r="B32" s="54" t="s">
        <v>34</v>
      </c>
      <c r="C32" s="285"/>
      <c r="D32" s="113"/>
      <c r="E32" s="6" t="str">
        <f t="shared" si="0"/>
        <v/>
      </c>
      <c r="F32" s="113"/>
      <c r="G32" s="6" t="str">
        <f t="shared" si="1"/>
        <v/>
      </c>
      <c r="H32" s="113"/>
      <c r="I32" s="114"/>
      <c r="J32" s="60"/>
      <c r="K32" s="6" t="str">
        <f t="shared" si="2"/>
        <v/>
      </c>
      <c r="L32" s="59"/>
      <c r="M32" s="6" t="str">
        <f t="shared" si="3"/>
        <v/>
      </c>
      <c r="N32" s="59"/>
      <c r="O32" s="63"/>
      <c r="P32" s="59"/>
      <c r="Q32" s="6" t="str">
        <f t="shared" si="4"/>
        <v/>
      </c>
      <c r="R32" s="59"/>
      <c r="S32" s="6" t="str">
        <f t="shared" si="5"/>
        <v/>
      </c>
      <c r="T32" s="59"/>
      <c r="U32" s="62"/>
      <c r="V32" s="60"/>
      <c r="W32" s="6" t="str">
        <f t="shared" si="6"/>
        <v/>
      </c>
      <c r="X32" s="59"/>
      <c r="Y32" s="6" t="str">
        <f t="shared" si="7"/>
        <v/>
      </c>
      <c r="Z32" s="59"/>
      <c r="AA32" s="63"/>
      <c r="AB32" s="59"/>
      <c r="AC32" s="6" t="str">
        <f t="shared" si="38"/>
        <v/>
      </c>
      <c r="AD32" s="59"/>
      <c r="AE32" s="6" t="str">
        <f t="shared" si="39"/>
        <v/>
      </c>
      <c r="AF32" s="59"/>
      <c r="AG32" s="62"/>
      <c r="AH32" s="60"/>
      <c r="AI32" s="6" t="str">
        <f t="shared" si="40"/>
        <v/>
      </c>
      <c r="AJ32" s="59"/>
      <c r="AK32" s="6" t="str">
        <f>IF(AJ32*14=0,"",AJ32*14)</f>
        <v/>
      </c>
      <c r="AL32" s="59"/>
      <c r="AM32" s="63"/>
      <c r="AN32" s="60"/>
      <c r="AO32" s="6" t="str">
        <f t="shared" si="43"/>
        <v/>
      </c>
      <c r="AP32" s="61"/>
      <c r="AQ32" s="6" t="str">
        <f>IF(AP32*14=0,"",AP32*14)</f>
        <v/>
      </c>
      <c r="AR32" s="61"/>
      <c r="AS32" s="64"/>
      <c r="AT32" s="59"/>
      <c r="AU32" s="6" t="str">
        <f t="shared" si="44"/>
        <v/>
      </c>
      <c r="AV32" s="59"/>
      <c r="AW32" s="6" t="str">
        <f t="shared" si="45"/>
        <v/>
      </c>
      <c r="AX32" s="59"/>
      <c r="AY32" s="59"/>
      <c r="AZ32" s="8" t="str">
        <f t="shared" si="12"/>
        <v/>
      </c>
      <c r="BA32" s="6" t="str">
        <f t="shared" si="13"/>
        <v/>
      </c>
      <c r="BB32" s="9" t="str">
        <f t="shared" si="14"/>
        <v/>
      </c>
      <c r="BC32" s="6" t="str">
        <f t="shared" si="15"/>
        <v/>
      </c>
      <c r="BD32" s="9" t="str">
        <f t="shared" si="16"/>
        <v/>
      </c>
      <c r="BE32" s="10" t="str">
        <f t="shared" si="17"/>
        <v/>
      </c>
      <c r="BF32" s="279"/>
      <c r="BG32" s="216"/>
    </row>
    <row r="33" spans="1:59" s="2" customFormat="1" ht="15.75" customHeight="1">
      <c r="A33" s="53"/>
      <c r="B33" s="253" t="s">
        <v>19</v>
      </c>
      <c r="C33" s="252"/>
      <c r="D33" s="113"/>
      <c r="E33" s="6" t="str">
        <f t="shared" si="0"/>
        <v/>
      </c>
      <c r="F33" s="113"/>
      <c r="G33" s="6" t="str">
        <f t="shared" si="1"/>
        <v/>
      </c>
      <c r="H33" s="113"/>
      <c r="I33" s="114"/>
      <c r="J33" s="60"/>
      <c r="K33" s="6" t="str">
        <f t="shared" si="2"/>
        <v/>
      </c>
      <c r="L33" s="59"/>
      <c r="M33" s="6" t="str">
        <f t="shared" si="3"/>
        <v/>
      </c>
      <c r="N33" s="59"/>
      <c r="O33" s="63"/>
      <c r="P33" s="59"/>
      <c r="Q33" s="6" t="str">
        <f t="shared" si="4"/>
        <v/>
      </c>
      <c r="R33" s="59"/>
      <c r="S33" s="6" t="str">
        <f t="shared" si="5"/>
        <v/>
      </c>
      <c r="T33" s="59"/>
      <c r="U33" s="62"/>
      <c r="V33" s="60"/>
      <c r="W33" s="6" t="str">
        <f t="shared" si="6"/>
        <v/>
      </c>
      <c r="X33" s="59"/>
      <c r="Y33" s="6" t="str">
        <f t="shared" si="7"/>
        <v/>
      </c>
      <c r="Z33" s="59"/>
      <c r="AA33" s="63"/>
      <c r="AB33" s="59"/>
      <c r="AC33" s="6" t="str">
        <f t="shared" si="38"/>
        <v/>
      </c>
      <c r="AD33" s="59"/>
      <c r="AE33" s="6" t="str">
        <f t="shared" si="39"/>
        <v/>
      </c>
      <c r="AF33" s="59"/>
      <c r="AG33" s="62"/>
      <c r="AH33" s="60"/>
      <c r="AI33" s="6" t="str">
        <f t="shared" si="40"/>
        <v/>
      </c>
      <c r="AJ33" s="59"/>
      <c r="AK33" s="6" t="str">
        <f>IF(AJ33*14=0,"",AJ33*14)</f>
        <v/>
      </c>
      <c r="AL33" s="59"/>
      <c r="AM33" s="63"/>
      <c r="AN33" s="60"/>
      <c r="AO33" s="6" t="str">
        <f t="shared" si="43"/>
        <v/>
      </c>
      <c r="AP33" s="61"/>
      <c r="AQ33" s="6" t="str">
        <f>IF(AP33*14=0,"",AP33*14)</f>
        <v/>
      </c>
      <c r="AR33" s="61"/>
      <c r="AS33" s="64"/>
      <c r="AT33" s="59"/>
      <c r="AU33" s="6" t="str">
        <f t="shared" si="44"/>
        <v/>
      </c>
      <c r="AV33" s="59"/>
      <c r="AW33" s="6" t="str">
        <f t="shared" si="45"/>
        <v/>
      </c>
      <c r="AX33" s="59"/>
      <c r="AY33" s="59"/>
      <c r="AZ33" s="8" t="str">
        <f t="shared" si="12"/>
        <v/>
      </c>
      <c r="BA33" s="6" t="str">
        <f t="shared" si="13"/>
        <v/>
      </c>
      <c r="BB33" s="9" t="str">
        <f t="shared" si="14"/>
        <v/>
      </c>
      <c r="BC33" s="6" t="str">
        <f t="shared" si="15"/>
        <v/>
      </c>
      <c r="BD33" s="9" t="str">
        <f t="shared" si="16"/>
        <v/>
      </c>
      <c r="BE33" s="10" t="str">
        <f t="shared" si="17"/>
        <v/>
      </c>
      <c r="BF33" s="279"/>
      <c r="BG33" s="216"/>
    </row>
    <row r="34" spans="1:59" s="2" customFormat="1" ht="15.75" customHeight="1">
      <c r="A34" s="53"/>
      <c r="B34" s="253" t="s">
        <v>19</v>
      </c>
      <c r="C34" s="255"/>
      <c r="D34" s="113"/>
      <c r="E34" s="6" t="str">
        <f t="shared" si="0"/>
        <v/>
      </c>
      <c r="F34" s="113"/>
      <c r="G34" s="6" t="str">
        <f t="shared" si="1"/>
        <v/>
      </c>
      <c r="H34" s="113"/>
      <c r="I34" s="114"/>
      <c r="J34" s="60"/>
      <c r="K34" s="6" t="str">
        <f t="shared" si="2"/>
        <v/>
      </c>
      <c r="L34" s="59"/>
      <c r="M34" s="6" t="str">
        <f t="shared" si="3"/>
        <v/>
      </c>
      <c r="N34" s="59"/>
      <c r="O34" s="63"/>
      <c r="P34" s="59"/>
      <c r="Q34" s="6" t="str">
        <f t="shared" si="4"/>
        <v/>
      </c>
      <c r="R34" s="59"/>
      <c r="S34" s="6" t="str">
        <f t="shared" si="5"/>
        <v/>
      </c>
      <c r="T34" s="59"/>
      <c r="U34" s="62"/>
      <c r="V34" s="60"/>
      <c r="W34" s="6" t="str">
        <f t="shared" si="6"/>
        <v/>
      </c>
      <c r="X34" s="59"/>
      <c r="Y34" s="6" t="str">
        <f t="shared" si="7"/>
        <v/>
      </c>
      <c r="Z34" s="59"/>
      <c r="AA34" s="63"/>
      <c r="AB34" s="59"/>
      <c r="AC34" s="6" t="str">
        <f t="shared" si="38"/>
        <v/>
      </c>
      <c r="AD34" s="59"/>
      <c r="AE34" s="6" t="str">
        <f t="shared" si="39"/>
        <v/>
      </c>
      <c r="AF34" s="59"/>
      <c r="AG34" s="62"/>
      <c r="AH34" s="60"/>
      <c r="AI34" s="6" t="str">
        <f t="shared" si="40"/>
        <v/>
      </c>
      <c r="AJ34" s="59"/>
      <c r="AK34" s="6" t="str">
        <f>IF(AJ34*14=0,"",AJ34*14)</f>
        <v/>
      </c>
      <c r="AL34" s="59"/>
      <c r="AM34" s="63"/>
      <c r="AN34" s="60"/>
      <c r="AO34" s="6" t="str">
        <f t="shared" si="43"/>
        <v/>
      </c>
      <c r="AP34" s="61"/>
      <c r="AQ34" s="6" t="str">
        <f>IF(AP34*14=0,"",AP34*14)</f>
        <v/>
      </c>
      <c r="AR34" s="61"/>
      <c r="AS34" s="64"/>
      <c r="AT34" s="59"/>
      <c r="AU34" s="6" t="str">
        <f t="shared" si="44"/>
        <v/>
      </c>
      <c r="AV34" s="59"/>
      <c r="AW34" s="6" t="str">
        <f t="shared" si="45"/>
        <v/>
      </c>
      <c r="AX34" s="59"/>
      <c r="AY34" s="59"/>
      <c r="AZ34" s="8" t="str">
        <f t="shared" si="12"/>
        <v/>
      </c>
      <c r="BA34" s="6" t="str">
        <f t="shared" si="13"/>
        <v/>
      </c>
      <c r="BB34" s="9" t="str">
        <f t="shared" si="14"/>
        <v/>
      </c>
      <c r="BC34" s="6" t="str">
        <f t="shared" si="15"/>
        <v/>
      </c>
      <c r="BD34" s="9" t="str">
        <f t="shared" si="16"/>
        <v/>
      </c>
      <c r="BE34" s="10" t="str">
        <f t="shared" si="17"/>
        <v/>
      </c>
      <c r="BF34" s="279"/>
      <c r="BG34" s="216"/>
    </row>
    <row r="35" spans="1:59" ht="15.75" customHeight="1">
      <c r="A35" s="53"/>
      <c r="B35" s="253" t="s">
        <v>19</v>
      </c>
      <c r="C35" s="255"/>
      <c r="D35" s="113"/>
      <c r="E35" s="6" t="str">
        <f t="shared" si="0"/>
        <v/>
      </c>
      <c r="F35" s="113"/>
      <c r="G35" s="6" t="str">
        <f t="shared" si="1"/>
        <v/>
      </c>
      <c r="H35" s="113"/>
      <c r="I35" s="114"/>
      <c r="J35" s="60"/>
      <c r="K35" s="6" t="str">
        <f t="shared" si="2"/>
        <v/>
      </c>
      <c r="L35" s="59"/>
      <c r="M35" s="6" t="str">
        <f t="shared" si="3"/>
        <v/>
      </c>
      <c r="N35" s="59"/>
      <c r="O35" s="63"/>
      <c r="P35" s="59"/>
      <c r="Q35" s="6" t="str">
        <f t="shared" si="4"/>
        <v/>
      </c>
      <c r="R35" s="59"/>
      <c r="S35" s="6" t="str">
        <f t="shared" si="5"/>
        <v/>
      </c>
      <c r="T35" s="59"/>
      <c r="U35" s="62"/>
      <c r="V35" s="60"/>
      <c r="W35" s="6" t="str">
        <f t="shared" si="6"/>
        <v/>
      </c>
      <c r="X35" s="59"/>
      <c r="Y35" s="6" t="str">
        <f t="shared" si="7"/>
        <v/>
      </c>
      <c r="Z35" s="59"/>
      <c r="AA35" s="63"/>
      <c r="AB35" s="59"/>
      <c r="AC35" s="6" t="str">
        <f t="shared" si="38"/>
        <v/>
      </c>
      <c r="AD35" s="59"/>
      <c r="AE35" s="6" t="str">
        <f t="shared" si="39"/>
        <v/>
      </c>
      <c r="AF35" s="59"/>
      <c r="AG35" s="62"/>
      <c r="AH35" s="60"/>
      <c r="AI35" s="6" t="str">
        <f t="shared" si="40"/>
        <v/>
      </c>
      <c r="AJ35" s="59"/>
      <c r="AK35" s="6" t="str">
        <f>IF(AJ35*14=0,"",AJ35*14)</f>
        <v/>
      </c>
      <c r="AL35" s="59"/>
      <c r="AM35" s="63"/>
      <c r="AN35" s="60"/>
      <c r="AO35" s="6" t="str">
        <f t="shared" si="43"/>
        <v/>
      </c>
      <c r="AP35" s="61"/>
      <c r="AQ35" s="6" t="str">
        <f>IF(AP35*14=0,"",AP35*14)</f>
        <v/>
      </c>
      <c r="AR35" s="61"/>
      <c r="AS35" s="64"/>
      <c r="AT35" s="59"/>
      <c r="AU35" s="6" t="str">
        <f t="shared" si="44"/>
        <v/>
      </c>
      <c r="AV35" s="59"/>
      <c r="AW35" s="6" t="str">
        <f t="shared" si="45"/>
        <v/>
      </c>
      <c r="AX35" s="59"/>
      <c r="AY35" s="59"/>
      <c r="AZ35" s="8" t="str">
        <f t="shared" si="12"/>
        <v/>
      </c>
      <c r="BA35" s="6" t="str">
        <f t="shared" si="13"/>
        <v/>
      </c>
      <c r="BB35" s="9" t="str">
        <f t="shared" si="14"/>
        <v/>
      </c>
      <c r="BC35" s="6" t="str">
        <f t="shared" si="15"/>
        <v/>
      </c>
      <c r="BD35" s="9" t="str">
        <f t="shared" si="16"/>
        <v/>
      </c>
      <c r="BE35" s="10" t="str">
        <f t="shared" si="17"/>
        <v/>
      </c>
      <c r="BF35" s="279"/>
      <c r="BG35" s="216"/>
    </row>
    <row r="36" spans="1:59" s="132" customFormat="1" ht="15.75" customHeight="1" thickBot="1">
      <c r="A36" s="217"/>
      <c r="B36" s="12"/>
      <c r="C36" s="190" t="s">
        <v>62</v>
      </c>
      <c r="D36" s="143">
        <f>SUM(D12:D35)</f>
        <v>0</v>
      </c>
      <c r="E36" s="143">
        <f>SUM(E12:E35)</f>
        <v>0</v>
      </c>
      <c r="F36" s="143">
        <f>SUM(F12:F35)</f>
        <v>0</v>
      </c>
      <c r="G36" s="143">
        <f>SUM(G12:G35)</f>
        <v>0</v>
      </c>
      <c r="H36" s="143">
        <f>SUM(H12:H35)</f>
        <v>0</v>
      </c>
      <c r="I36" s="229" t="s">
        <v>17</v>
      </c>
      <c r="J36" s="143">
        <f>SUM(J12:J35)</f>
        <v>0</v>
      </c>
      <c r="K36" s="143">
        <f>SUM(K12:K35)</f>
        <v>0</v>
      </c>
      <c r="L36" s="143">
        <f>SUM(L12:L35)</f>
        <v>0</v>
      </c>
      <c r="M36" s="143">
        <f>SUM(M12:M35)</f>
        <v>0</v>
      </c>
      <c r="N36" s="143">
        <f>SUM(N12:N35)</f>
        <v>0</v>
      </c>
      <c r="O36" s="229" t="s">
        <v>17</v>
      </c>
      <c r="P36" s="143">
        <f>SUM(P12:P35)</f>
        <v>0</v>
      </c>
      <c r="Q36" s="143">
        <f>SUM(Q12:Q35)</f>
        <v>0</v>
      </c>
      <c r="R36" s="143">
        <f>SUM(R12:R35)</f>
        <v>0</v>
      </c>
      <c r="S36" s="143">
        <f>SUM(S12:S35)</f>
        <v>0</v>
      </c>
      <c r="T36" s="143">
        <f>SUM(T12:T35)</f>
        <v>0</v>
      </c>
      <c r="U36" s="229" t="s">
        <v>17</v>
      </c>
      <c r="V36" s="143">
        <f>SUM(V12:V35)</f>
        <v>0</v>
      </c>
      <c r="W36" s="143">
        <f>SUM(W12:W35)</f>
        <v>0</v>
      </c>
      <c r="X36" s="143">
        <f>SUM(X12:X35)</f>
        <v>0</v>
      </c>
      <c r="Y36" s="143">
        <f>SUM(Y12:Y35)</f>
        <v>0</v>
      </c>
      <c r="Z36" s="143">
        <f>SUM(Z12:Z35)</f>
        <v>0</v>
      </c>
      <c r="AA36" s="229" t="s">
        <v>17</v>
      </c>
      <c r="AB36" s="143">
        <f>SUM(AB12:AB35)</f>
        <v>13</v>
      </c>
      <c r="AC36" s="143">
        <f>SUM(AC12:AC35)</f>
        <v>189</v>
      </c>
      <c r="AD36" s="143">
        <f>SUM(AD12:AD35)</f>
        <v>6</v>
      </c>
      <c r="AE36" s="143">
        <f>SUM(AE12:AE35)</f>
        <v>91</v>
      </c>
      <c r="AF36" s="143">
        <f>SUM(AF12:AF35)</f>
        <v>19</v>
      </c>
      <c r="AG36" s="229" t="s">
        <v>17</v>
      </c>
      <c r="AH36" s="143">
        <f>SUM(AH12:AH35)</f>
        <v>9</v>
      </c>
      <c r="AI36" s="143">
        <f>SUM(AI12:AI35)</f>
        <v>126</v>
      </c>
      <c r="AJ36" s="143">
        <f>SUM(AJ12:AJ35)</f>
        <v>13</v>
      </c>
      <c r="AK36" s="143">
        <f>SUM(AK12:AK35)</f>
        <v>188</v>
      </c>
      <c r="AL36" s="143">
        <f>SUM(AL12:AL35)</f>
        <v>22</v>
      </c>
      <c r="AM36" s="229" t="s">
        <v>17</v>
      </c>
      <c r="AN36" s="143">
        <f>SUM(AN12:AN35)</f>
        <v>10</v>
      </c>
      <c r="AO36" s="143">
        <f>SUM(AO12:AO35)</f>
        <v>140</v>
      </c>
      <c r="AP36" s="143">
        <f>SUM(AP12:AP35)</f>
        <v>14</v>
      </c>
      <c r="AQ36" s="143">
        <f>SUM(AQ12:AQ35)</f>
        <v>202</v>
      </c>
      <c r="AR36" s="143">
        <f>SUM(AR12:AR35)</f>
        <v>20</v>
      </c>
      <c r="AS36" s="229" t="s">
        <v>17</v>
      </c>
      <c r="AT36" s="143">
        <f>SUM(AT12:AT35)</f>
        <v>6</v>
      </c>
      <c r="AU36" s="143">
        <f>SUM(AU12:AU35)</f>
        <v>70</v>
      </c>
      <c r="AV36" s="143">
        <f>SUM(AV12:AV35)</f>
        <v>9</v>
      </c>
      <c r="AW36" s="143">
        <f>SUM(AW12:AW35)</f>
        <v>112</v>
      </c>
      <c r="AX36" s="143">
        <f>SUM(AX12:AX35)</f>
        <v>15</v>
      </c>
      <c r="AY36" s="229" t="s">
        <v>17</v>
      </c>
      <c r="AZ36" s="143">
        <f t="shared" ref="AZ36:BE36" si="46">SUM(AZ12:AZ35)</f>
        <v>38</v>
      </c>
      <c r="BA36" s="143">
        <f t="shared" si="46"/>
        <v>532</v>
      </c>
      <c r="BB36" s="143">
        <f t="shared" si="46"/>
        <v>42</v>
      </c>
      <c r="BC36" s="143">
        <f t="shared" si="46"/>
        <v>588</v>
      </c>
      <c r="BD36" s="143">
        <f t="shared" si="46"/>
        <v>76</v>
      </c>
      <c r="BE36" s="143">
        <f t="shared" si="46"/>
        <v>80</v>
      </c>
    </row>
    <row r="37" spans="1:59" s="132" customFormat="1" ht="15.75" customHeight="1" thickBot="1">
      <c r="A37" s="188"/>
      <c r="B37" s="189"/>
      <c r="C37" s="130" t="s">
        <v>44</v>
      </c>
      <c r="D37" s="131">
        <f>D10+D36</f>
        <v>11</v>
      </c>
      <c r="E37" s="131">
        <f>E10+E36</f>
        <v>154</v>
      </c>
      <c r="F37" s="131">
        <f>F10+F36</f>
        <v>21</v>
      </c>
      <c r="G37" s="131">
        <f>G10+G36</f>
        <v>294</v>
      </c>
      <c r="H37" s="131">
        <f>H10+H36</f>
        <v>29</v>
      </c>
      <c r="I37" s="230" t="s">
        <v>17</v>
      </c>
      <c r="J37" s="131">
        <f>J10+J36</f>
        <v>15</v>
      </c>
      <c r="K37" s="131">
        <f>K10+K36</f>
        <v>210</v>
      </c>
      <c r="L37" s="131">
        <f>L10+L36</f>
        <v>21</v>
      </c>
      <c r="M37" s="131">
        <f>M10+M36</f>
        <v>304</v>
      </c>
      <c r="N37" s="131">
        <f>N10+N36</f>
        <v>28</v>
      </c>
      <c r="O37" s="230" t="s">
        <v>17</v>
      </c>
      <c r="P37" s="131">
        <f>P10+P36</f>
        <v>14</v>
      </c>
      <c r="Q37" s="131">
        <f>Q10+Q36</f>
        <v>196</v>
      </c>
      <c r="R37" s="131">
        <f>R10+R36</f>
        <v>20</v>
      </c>
      <c r="S37" s="131">
        <f>S10+S36</f>
        <v>288</v>
      </c>
      <c r="T37" s="131">
        <f>T10+T36</f>
        <v>30</v>
      </c>
      <c r="U37" s="230" t="s">
        <v>17</v>
      </c>
      <c r="V37" s="131">
        <f>V10+V36</f>
        <v>19</v>
      </c>
      <c r="W37" s="131">
        <f>W10+W36</f>
        <v>266</v>
      </c>
      <c r="X37" s="131">
        <f>X10+X36</f>
        <v>17</v>
      </c>
      <c r="Y37" s="131">
        <f>Y10+Y36</f>
        <v>238</v>
      </c>
      <c r="Z37" s="131">
        <f>Z10+Z36</f>
        <v>32</v>
      </c>
      <c r="AA37" s="230" t="s">
        <v>17</v>
      </c>
      <c r="AB37" s="131">
        <f>AB10+AB36</f>
        <v>21</v>
      </c>
      <c r="AC37" s="131">
        <f>AC10+AC36</f>
        <v>301</v>
      </c>
      <c r="AD37" s="131">
        <f>AD10+AD36</f>
        <v>20</v>
      </c>
      <c r="AE37" s="131">
        <f>AE10+AE36</f>
        <v>287</v>
      </c>
      <c r="AF37" s="131">
        <f>AF10+AF36</f>
        <v>37</v>
      </c>
      <c r="AG37" s="230" t="s">
        <v>17</v>
      </c>
      <c r="AH37" s="131">
        <f>AH10+AH36</f>
        <v>12</v>
      </c>
      <c r="AI37" s="131">
        <f>AI10+AI36</f>
        <v>168</v>
      </c>
      <c r="AJ37" s="131">
        <f>AJ10+AJ36</f>
        <v>21</v>
      </c>
      <c r="AK37" s="131">
        <f>AK10+AK36</f>
        <v>300</v>
      </c>
      <c r="AL37" s="131">
        <f>AL10+AL36</f>
        <v>30</v>
      </c>
      <c r="AM37" s="230" t="s">
        <v>17</v>
      </c>
      <c r="AN37" s="131">
        <f>AN10+AN36</f>
        <v>14</v>
      </c>
      <c r="AO37" s="131">
        <f>AO10+AO36</f>
        <v>168</v>
      </c>
      <c r="AP37" s="131">
        <f>AP10+AP36</f>
        <v>21</v>
      </c>
      <c r="AQ37" s="131">
        <f>AQ10+AQ36</f>
        <v>272</v>
      </c>
      <c r="AR37" s="131">
        <f>AR10+AR36</f>
        <v>30</v>
      </c>
      <c r="AS37" s="230" t="s">
        <v>17</v>
      </c>
      <c r="AT37" s="131">
        <f>AT10+AT36</f>
        <v>7</v>
      </c>
      <c r="AU37" s="131">
        <f>AU10+AU36</f>
        <v>84</v>
      </c>
      <c r="AV37" s="131">
        <f>AV10+AV36</f>
        <v>30</v>
      </c>
      <c r="AW37" s="131">
        <f>AW10+AW36</f>
        <v>422</v>
      </c>
      <c r="AX37" s="131">
        <f>AX10+AX36</f>
        <v>31</v>
      </c>
      <c r="AY37" s="230" t="s">
        <v>17</v>
      </c>
      <c r="AZ37" s="144">
        <f t="shared" ref="AZ37:BE37" si="47">AZ10+AZ36</f>
        <v>104</v>
      </c>
      <c r="BA37" s="144">
        <f t="shared" si="47"/>
        <v>1582</v>
      </c>
      <c r="BB37" s="144">
        <f t="shared" si="47"/>
        <v>143</v>
      </c>
      <c r="BC37" s="144">
        <f t="shared" si="47"/>
        <v>2394</v>
      </c>
      <c r="BD37" s="144">
        <f t="shared" si="47"/>
        <v>240</v>
      </c>
      <c r="BE37" s="144">
        <f t="shared" si="47"/>
        <v>283</v>
      </c>
    </row>
    <row r="38" spans="1:59" ht="18.75" customHeight="1">
      <c r="A38" s="145"/>
      <c r="B38" s="146"/>
      <c r="C38" s="147" t="s">
        <v>16</v>
      </c>
      <c r="D38" s="52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26"/>
      <c r="AC38" s="536"/>
      <c r="AD38" s="536"/>
      <c r="AE38" s="536"/>
      <c r="AF38" s="536"/>
      <c r="AG38" s="536"/>
      <c r="AH38" s="536"/>
      <c r="AI38" s="536"/>
      <c r="AJ38" s="536"/>
      <c r="AK38" s="536"/>
      <c r="AL38" s="536"/>
      <c r="AM38" s="536"/>
      <c r="AN38" s="536"/>
      <c r="AO38" s="536"/>
      <c r="AP38" s="536"/>
      <c r="AQ38" s="536"/>
      <c r="AR38" s="536"/>
      <c r="AS38" s="536"/>
      <c r="AT38" s="536"/>
      <c r="AU38" s="536"/>
      <c r="AV38" s="536"/>
      <c r="AW38" s="536"/>
      <c r="AX38" s="536"/>
      <c r="AY38" s="536"/>
      <c r="AZ38" s="528"/>
      <c r="BA38" s="537"/>
      <c r="BB38" s="537"/>
      <c r="BC38" s="537"/>
      <c r="BD38" s="537"/>
      <c r="BE38" s="537"/>
      <c r="BF38" s="221"/>
      <c r="BG38" s="221"/>
    </row>
    <row r="39" spans="1:59" s="105" customFormat="1" ht="15.75" customHeight="1">
      <c r="A39" s="53"/>
      <c r="B39" s="280" t="s">
        <v>15</v>
      </c>
      <c r="C39" s="55" t="s">
        <v>54</v>
      </c>
      <c r="D39" s="113"/>
      <c r="E39" s="6" t="str">
        <f>IF(D39*14=0,"",D39*14)</f>
        <v/>
      </c>
      <c r="F39" s="113"/>
      <c r="G39" s="6" t="str">
        <f>IF(F39*14=0,"",F39*14)</f>
        <v/>
      </c>
      <c r="H39" s="113"/>
      <c r="I39" s="114"/>
      <c r="J39" s="60"/>
      <c r="K39" s="6" t="str">
        <f>IF(J39*14=0,"",J39*14)</f>
        <v/>
      </c>
      <c r="L39" s="59"/>
      <c r="M39" s="6" t="str">
        <f>IF(L39*14=0,"",L39*14)</f>
        <v/>
      </c>
      <c r="N39" s="59"/>
      <c r="O39" s="63"/>
      <c r="P39" s="59"/>
      <c r="Q39" s="6" t="str">
        <f>IF(P39*14=0,"",P39*14)</f>
        <v/>
      </c>
      <c r="R39" s="59"/>
      <c r="S39" s="6" t="str">
        <f>IF(R39*14=0,"",R39*14)</f>
        <v/>
      </c>
      <c r="T39" s="59"/>
      <c r="U39" s="62"/>
      <c r="V39" s="60"/>
      <c r="W39" s="6" t="str">
        <f>IF(V39*14=0,"",V39*14)</f>
        <v/>
      </c>
      <c r="X39" s="59"/>
      <c r="Y39" s="6" t="str">
        <f>IF(X39*14=0,"",X39*14)</f>
        <v/>
      </c>
      <c r="Z39" s="59"/>
      <c r="AA39" s="63"/>
      <c r="AB39" s="59"/>
      <c r="AC39" s="6" t="str">
        <f>IF(AB39*14=0,"",AB39*14)</f>
        <v/>
      </c>
      <c r="AD39" s="59"/>
      <c r="AE39" s="6" t="str">
        <f>IF(AD39*14=0,"",AD39*14)</f>
        <v/>
      </c>
      <c r="AF39" s="59"/>
      <c r="AG39" s="62"/>
      <c r="AH39" s="60"/>
      <c r="AI39" s="6" t="str">
        <f>IF(AH39*14=0,"",AH39*14)</f>
        <v/>
      </c>
      <c r="AJ39" s="59"/>
      <c r="AK39" s="6" t="str">
        <f>IF(AJ39*14=0,"",AJ39*14)</f>
        <v/>
      </c>
      <c r="AL39" s="59"/>
      <c r="AM39" s="63"/>
      <c r="AN39" s="60"/>
      <c r="AO39" s="6" t="str">
        <f>IF(AN39*14=0,"",AN39*14)</f>
        <v/>
      </c>
      <c r="AP39" s="61"/>
      <c r="AQ39" s="6" t="str">
        <f>IF(AP39*14=0,"",AP39*14)</f>
        <v/>
      </c>
      <c r="AR39" s="61"/>
      <c r="AS39" s="64"/>
      <c r="AT39" s="59"/>
      <c r="AU39" s="6" t="str">
        <f>IF(AT39*14=0,"",AT39*14)</f>
        <v/>
      </c>
      <c r="AV39" s="59"/>
      <c r="AW39" s="6" t="str">
        <f>IF(AV39*14=0,"",AV39*14)</f>
        <v/>
      </c>
      <c r="AX39" s="59"/>
      <c r="AY39" s="59"/>
      <c r="AZ39" s="8" t="str">
        <f>IF(D39+J39+P39+V39+AB39+AH39+AN39+AT39=0,"",D39+J39+P39+V39+AB39+AH39+AN39+AT39)</f>
        <v/>
      </c>
      <c r="BA39" s="18" t="str">
        <f>IF((P39+V39+AB39+AH39+AN39+AT39)*14=0,"",(P39+V39+AB39+AH39+AN39+AT39)*14)</f>
        <v/>
      </c>
      <c r="BB39" s="9" t="str">
        <f>IF(F39+L39+R39+X39+AD39+AJ39+AP39+AV39=0,"",F39+L39+R39+X39+AD39+AJ39+AP39+AV39)</f>
        <v/>
      </c>
      <c r="BC39" s="6" t="str">
        <f>IF((L39+F39+R39+X39+AD39+AJ39+AP39+AV39)*14=0,"",(L39+F39+R39+X39+AD39+AJ39+AP39+AV39)*14)</f>
        <v/>
      </c>
      <c r="BD39" s="66" t="s">
        <v>17</v>
      </c>
      <c r="BE39" s="213" t="str">
        <f>IF(D39+F39+L39+J39+P39+R39+V39+X39+AB39+AD39+AH39+AJ39+AN39+AP39+AT39+AV39=0,"",D39+F39+L39+J39+P39+R39+V39+X39+AB39+AD39+AH39+AJ39+AN39+AP39+AT39+AV39)</f>
        <v/>
      </c>
      <c r="BF39" s="223"/>
      <c r="BG39" s="223"/>
    </row>
    <row r="40" spans="1:59" s="105" customFormat="1" ht="15.75" customHeight="1">
      <c r="A40" s="281"/>
      <c r="B40" s="280" t="s">
        <v>15</v>
      </c>
      <c r="C40" s="55" t="s">
        <v>55</v>
      </c>
      <c r="D40" s="113"/>
      <c r="E40" s="6" t="str">
        <f>IF(D40*14=0,"",D40*14)</f>
        <v/>
      </c>
      <c r="F40" s="113"/>
      <c r="G40" s="6" t="str">
        <f>IF(F40*14=0,"",F40*14)</f>
        <v/>
      </c>
      <c r="H40" s="113"/>
      <c r="I40" s="114"/>
      <c r="J40" s="60"/>
      <c r="K40" s="6" t="str">
        <f>IF(J40*14=0,"",J40*14)</f>
        <v/>
      </c>
      <c r="L40" s="59"/>
      <c r="M40" s="6" t="str">
        <f>IF(L40*14=0,"",L40*14)</f>
        <v/>
      </c>
      <c r="N40" s="59"/>
      <c r="O40" s="63"/>
      <c r="P40" s="59"/>
      <c r="Q40" s="6" t="str">
        <f>IF(P40*14=0,"",P40*14)</f>
        <v/>
      </c>
      <c r="R40" s="59"/>
      <c r="S40" s="6" t="str">
        <f>IF(R40*14=0,"",R40*14)</f>
        <v/>
      </c>
      <c r="T40" s="59"/>
      <c r="U40" s="62"/>
      <c r="V40" s="60"/>
      <c r="W40" s="6" t="str">
        <f>IF(V40*14=0,"",V40*14)</f>
        <v/>
      </c>
      <c r="X40" s="59"/>
      <c r="Y40" s="6" t="str">
        <f>IF(X40*14=0,"",X40*14)</f>
        <v/>
      </c>
      <c r="Z40" s="59"/>
      <c r="AA40" s="63"/>
      <c r="AB40" s="59"/>
      <c r="AC40" s="6" t="str">
        <f>IF(AB40*14=0,"",AB40*14)</f>
        <v/>
      </c>
      <c r="AD40" s="59"/>
      <c r="AE40" s="6" t="str">
        <f>IF(AD40*14=0,"",AD40*14)</f>
        <v/>
      </c>
      <c r="AF40" s="59"/>
      <c r="AG40" s="62"/>
      <c r="AH40" s="60"/>
      <c r="AI40" s="6" t="str">
        <f>IF(AH40*14=0,"",AH40*14)</f>
        <v/>
      </c>
      <c r="AJ40" s="59"/>
      <c r="AK40" s="6" t="str">
        <f>IF(AJ40*14=0,"",AJ40*14)</f>
        <v/>
      </c>
      <c r="AL40" s="59"/>
      <c r="AM40" s="63"/>
      <c r="AN40" s="60"/>
      <c r="AO40" s="6" t="str">
        <f>IF(AN40*14=0,"",AN40*14)</f>
        <v/>
      </c>
      <c r="AP40" s="61"/>
      <c r="AQ40" s="6" t="str">
        <f>IF(AP40*14=0,"",AP40*14)</f>
        <v/>
      </c>
      <c r="AR40" s="61"/>
      <c r="AS40" s="64"/>
      <c r="AT40" s="59"/>
      <c r="AU40" s="6" t="str">
        <f>IF(AT40*14=0,"",AT40*14)</f>
        <v/>
      </c>
      <c r="AV40" s="59"/>
      <c r="AW40" s="6" t="str">
        <f>IF(AV40*14=0,"",AV40*14)</f>
        <v/>
      </c>
      <c r="AX40" s="59"/>
      <c r="AY40" s="59"/>
      <c r="AZ40" s="8" t="str">
        <f>IF(D40+J40+P40+V40+AB40+AH40+AN40+AT40=0,"",D40+J40+P40+V40+AB40+AH40+AN40+AT40)</f>
        <v/>
      </c>
      <c r="BA40" s="18" t="str">
        <f>IF((P40+V40+AB40+AH40+AN40+AT40)*14=0,"",(P40+V40+AB40+AH40+AN40+AT40)*14)</f>
        <v/>
      </c>
      <c r="BB40" s="9" t="str">
        <f>IF(F40+L40+R40+X40+AD40+AJ40+AP40+AV40=0,"",F40+L40+R40+X40+AD40+AJ40+AP40+AV40)</f>
        <v/>
      </c>
      <c r="BC40" s="6" t="str">
        <f>IF((L40+F40+R40+X40+AD40+AJ40+AP40+AV40)*14=0,"",(L40+F40+R40+X40+AD40+AJ40+AP40+AV40)*14)</f>
        <v/>
      </c>
      <c r="BD40" s="66" t="s">
        <v>17</v>
      </c>
      <c r="BE40" s="213" t="str">
        <f>IF(D40+F40+L40+J40+P40+R40+V40+X40+AB40+AD40+AH40+AJ40+AN40+AP40+AT40+AV40=0,"",D40+F40+L40+J40+P40+R40+V40+X40+AB40+AD40+AH40+AJ40+AN40+AP40+AT40+AV40)</f>
        <v/>
      </c>
      <c r="BF40" s="223"/>
      <c r="BG40" s="223"/>
    </row>
    <row r="41" spans="1:59" s="105" customFormat="1" ht="15.75" customHeight="1" thickBot="1">
      <c r="A41" s="106"/>
      <c r="B41" s="280" t="s">
        <v>15</v>
      </c>
      <c r="C41" s="55" t="s">
        <v>56</v>
      </c>
      <c r="D41" s="113"/>
      <c r="E41" s="6" t="str">
        <f>IF(D41*14=0,"",D41*14)</f>
        <v/>
      </c>
      <c r="F41" s="113"/>
      <c r="G41" s="6" t="str">
        <f>IF(F41*14=0,"",F41*14)</f>
        <v/>
      </c>
      <c r="H41" s="113"/>
      <c r="I41" s="114"/>
      <c r="J41" s="60"/>
      <c r="K41" s="6" t="str">
        <f>IF(J41*14=0,"",J41*14)</f>
        <v/>
      </c>
      <c r="L41" s="59"/>
      <c r="M41" s="6" t="str">
        <f>IF(L41*14=0,"",L41*14)</f>
        <v/>
      </c>
      <c r="N41" s="59"/>
      <c r="O41" s="63"/>
      <c r="P41" s="59"/>
      <c r="Q41" s="6" t="str">
        <f>IF(P41*14=0,"",P41*14)</f>
        <v/>
      </c>
      <c r="R41" s="59"/>
      <c r="S41" s="6" t="str">
        <f>IF(R41*14=0,"",R41*14)</f>
        <v/>
      </c>
      <c r="T41" s="59"/>
      <c r="U41" s="62"/>
      <c r="V41" s="60"/>
      <c r="W41" s="6" t="str">
        <f>IF(V41*14=0,"",V41*14)</f>
        <v/>
      </c>
      <c r="X41" s="59"/>
      <c r="Y41" s="6" t="str">
        <f>IF(X41*14=0,"",X41*14)</f>
        <v/>
      </c>
      <c r="Z41" s="59"/>
      <c r="AA41" s="63"/>
      <c r="AB41" s="59"/>
      <c r="AC41" s="6" t="str">
        <f>IF(AB41*14=0,"",AB41*14)</f>
        <v/>
      </c>
      <c r="AD41" s="59"/>
      <c r="AE41" s="6" t="str">
        <f>IF(AD41*14=0,"",AD41*14)</f>
        <v/>
      </c>
      <c r="AF41" s="59"/>
      <c r="AG41" s="62"/>
      <c r="AH41" s="60"/>
      <c r="AI41" s="6" t="str">
        <f>IF(AH41*14=0,"",AH41*14)</f>
        <v/>
      </c>
      <c r="AJ41" s="59"/>
      <c r="AK41" s="6" t="str">
        <f>IF(AJ41*14=0,"",AJ41*14)</f>
        <v/>
      </c>
      <c r="AL41" s="59"/>
      <c r="AM41" s="63"/>
      <c r="AN41" s="60"/>
      <c r="AO41" s="6" t="str">
        <f>IF(AN41*14=0,"",AN41*14)</f>
        <v/>
      </c>
      <c r="AP41" s="61"/>
      <c r="AQ41" s="6" t="str">
        <f>IF(AP41*14=0,"",AP41*14)</f>
        <v/>
      </c>
      <c r="AR41" s="61"/>
      <c r="AS41" s="64"/>
      <c r="AT41" s="59"/>
      <c r="AU41" s="6" t="str">
        <f>IF(AT41*14=0,"",AT41*14)</f>
        <v/>
      </c>
      <c r="AV41" s="59"/>
      <c r="AW41" s="6" t="str">
        <f>IF(AV41*14=0,"",AV41*14)</f>
        <v/>
      </c>
      <c r="AX41" s="59"/>
      <c r="AY41" s="59"/>
      <c r="AZ41" s="8" t="str">
        <f>IF(D41+J41+P41+V41+AB41+AH41+AN41+AT41=0,"",D41+J41+P41+V41+AB41+AH41+AN41+AT41)</f>
        <v/>
      </c>
      <c r="BA41" s="18" t="str">
        <f>IF((P41+V41+AB41+AH41+AN41+AT41)*14=0,"",(P41+V41+AB41+AH41+AN41+AT41)*14)</f>
        <v/>
      </c>
      <c r="BB41" s="9" t="str">
        <f>IF(F41+L41+R41+X41+AD41+AJ41+AP41+AV41=0,"",F41+L41+R41+X41+AD41+AJ41+AP41+AV41)</f>
        <v/>
      </c>
      <c r="BC41" s="18" t="str">
        <f>IF((L41+F41+R41+X41+AD41+AJ41+AP41+AV41)*14=0,"",(L41+F41+R41+X41+AD41+AJ41+AP41+AV41)*14)</f>
        <v/>
      </c>
      <c r="BD41" s="66" t="s">
        <v>17</v>
      </c>
      <c r="BE41" s="213" t="str">
        <f>IF(D41+F41+L41+J41+P41+R41+V41+X41+AB41+AD41+AH41+AJ41+AN41+AP41+AT41+AV41=0,"",D41+F41+L41+J41+P41+R41+V41+X41+AB41+AD41+AH41+AJ41+AN41+AP41+AT41+AV41)</f>
        <v/>
      </c>
      <c r="BF41" s="223"/>
      <c r="BG41" s="223"/>
    </row>
    <row r="42" spans="1:59" ht="15.75" customHeight="1" thickBot="1">
      <c r="A42" s="148"/>
      <c r="B42" s="149"/>
      <c r="C42" s="150" t="s">
        <v>18</v>
      </c>
      <c r="D42" s="151">
        <f>SUM(D39:D41)</f>
        <v>0</v>
      </c>
      <c r="E42" s="152" t="str">
        <f>IF(D42*14=0,"",D42*14)</f>
        <v/>
      </c>
      <c r="F42" s="153">
        <f>SUM(F39:F41)</f>
        <v>0</v>
      </c>
      <c r="G42" s="152" t="str">
        <f>IF(F42*14=0,"",F42*14)</f>
        <v/>
      </c>
      <c r="H42" s="154" t="s">
        <v>17</v>
      </c>
      <c r="I42" s="155" t="s">
        <v>17</v>
      </c>
      <c r="J42" s="156">
        <f>SUM(J39:J41)</f>
        <v>0</v>
      </c>
      <c r="K42" s="152" t="str">
        <f>IF(J42*14=0,"",J42*14)</f>
        <v/>
      </c>
      <c r="L42" s="153">
        <f>SUM(L39:L41)</f>
        <v>0</v>
      </c>
      <c r="M42" s="152" t="str">
        <f>IF(L42*14=0,"",L42*14)</f>
        <v/>
      </c>
      <c r="N42" s="154" t="s">
        <v>17</v>
      </c>
      <c r="O42" s="155" t="s">
        <v>17</v>
      </c>
      <c r="P42" s="151">
        <f>SUM(P39:P41)</f>
        <v>0</v>
      </c>
      <c r="Q42" s="152" t="str">
        <f>IF(P42*14=0,"",P42*14)</f>
        <v/>
      </c>
      <c r="R42" s="153">
        <f>SUM(R39:R41)</f>
        <v>0</v>
      </c>
      <c r="S42" s="152" t="str">
        <f>IF(R42*14=0,"",R42*14)</f>
        <v/>
      </c>
      <c r="T42" s="157" t="s">
        <v>17</v>
      </c>
      <c r="U42" s="155" t="s">
        <v>17</v>
      </c>
      <c r="V42" s="156">
        <f>SUM(V39:V41)</f>
        <v>0</v>
      </c>
      <c r="W42" s="152" t="str">
        <f>IF(V42*14=0,"",V42*14)</f>
        <v/>
      </c>
      <c r="X42" s="153">
        <f>SUM(X39:X41)</f>
        <v>0</v>
      </c>
      <c r="Y42" s="152" t="str">
        <f>IF(X42*14=0,"",X42*14)</f>
        <v/>
      </c>
      <c r="Z42" s="154" t="s">
        <v>17</v>
      </c>
      <c r="AA42" s="155" t="s">
        <v>17</v>
      </c>
      <c r="AB42" s="151">
        <f>SUM(AB39:AB41)</f>
        <v>0</v>
      </c>
      <c r="AC42" s="152" t="str">
        <f>IF(AB42*14=0,"",AB42*14)</f>
        <v/>
      </c>
      <c r="AD42" s="153">
        <f>SUM(AD39:AD41)</f>
        <v>0</v>
      </c>
      <c r="AE42" s="152" t="str">
        <f>IF(AD42*14=0,"",AD42*14)</f>
        <v/>
      </c>
      <c r="AF42" s="154" t="s">
        <v>17</v>
      </c>
      <c r="AG42" s="155" t="s">
        <v>17</v>
      </c>
      <c r="AH42" s="156">
        <f>SUM(AH39:AH41)</f>
        <v>0</v>
      </c>
      <c r="AI42" s="152" t="str">
        <f>IF(AH42*14=0,"",AH42*14)</f>
        <v/>
      </c>
      <c r="AJ42" s="153">
        <f>SUM(AJ39:AJ41)</f>
        <v>0</v>
      </c>
      <c r="AK42" s="152" t="str">
        <f>IF(AJ42*14=0,"",AJ42*14)</f>
        <v/>
      </c>
      <c r="AL42" s="154" t="s">
        <v>17</v>
      </c>
      <c r="AM42" s="155" t="s">
        <v>17</v>
      </c>
      <c r="AN42" s="151">
        <f>SUM(AN39:AN41)</f>
        <v>0</v>
      </c>
      <c r="AO42" s="152" t="str">
        <f>IF(AN42*14=0,"",AN42*14)</f>
        <v/>
      </c>
      <c r="AP42" s="153">
        <f>SUM(AP39:AP41)</f>
        <v>0</v>
      </c>
      <c r="AQ42" s="152" t="str">
        <f>IF(AP42*14=0,"",AP42*14)</f>
        <v/>
      </c>
      <c r="AR42" s="157" t="s">
        <v>17</v>
      </c>
      <c r="AS42" s="155" t="s">
        <v>17</v>
      </c>
      <c r="AT42" s="156">
        <f>SUM(AT39:AT41)</f>
        <v>0</v>
      </c>
      <c r="AU42" s="152" t="str">
        <f>IF(AT42*14=0,"",AT42*14)</f>
        <v/>
      </c>
      <c r="AV42" s="153">
        <f>SUM(AV39:AV41)</f>
        <v>0</v>
      </c>
      <c r="AW42" s="152" t="str">
        <f>IF(AV42*14=0,"",AV42*14)</f>
        <v/>
      </c>
      <c r="AX42" s="154" t="s">
        <v>17</v>
      </c>
      <c r="AY42" s="155" t="s">
        <v>17</v>
      </c>
      <c r="AZ42" s="158" t="str">
        <f>IF(D42+J42+P42+V42=0,"",D42+J42+P42+V42)</f>
        <v/>
      </c>
      <c r="BA42" s="246" t="str">
        <f>IF((P42+V42+AB42+AH42+AN42+AT42)*14=0,"",(P42+V42+AB42+AH42+AN42+AT42)*14)</f>
        <v/>
      </c>
      <c r="BB42" s="247" t="str">
        <f>IF(F42+L42+R42+X42=0,"",F42+L42+R42+X42)</f>
        <v/>
      </c>
      <c r="BC42" s="248" t="str">
        <f>IF((L42+F42+R42+X42+AD42+AJ42+AP42+AV42)*14=0,"",(L42+F42+R42+X42+AD42+AJ42+AP42+AV42)*14)</f>
        <v/>
      </c>
      <c r="BD42" s="154" t="s">
        <v>17</v>
      </c>
      <c r="BE42" s="159" t="s">
        <v>43</v>
      </c>
    </row>
    <row r="43" spans="1:59" ht="15.75" customHeight="1" thickBot="1">
      <c r="A43" s="160"/>
      <c r="B43" s="161"/>
      <c r="C43" s="162" t="s">
        <v>45</v>
      </c>
      <c r="D43" s="163">
        <f>D37+D42</f>
        <v>11</v>
      </c>
      <c r="E43" s="164">
        <f>IF(D43*14=0,"",D43*14)</f>
        <v>154</v>
      </c>
      <c r="F43" s="165">
        <f>F37+F42</f>
        <v>21</v>
      </c>
      <c r="G43" s="164">
        <f>IF(F43*14=0,"",F43*14)</f>
        <v>294</v>
      </c>
      <c r="H43" s="166" t="s">
        <v>17</v>
      </c>
      <c r="I43" s="167" t="s">
        <v>17</v>
      </c>
      <c r="J43" s="168">
        <f>J37+J42</f>
        <v>15</v>
      </c>
      <c r="K43" s="164">
        <f>IF(J43*14=0,"",J43*14)</f>
        <v>210</v>
      </c>
      <c r="L43" s="165">
        <f>L37+L42</f>
        <v>21</v>
      </c>
      <c r="M43" s="164">
        <f>IF(L43*14=0,"",L43*14)</f>
        <v>294</v>
      </c>
      <c r="N43" s="166" t="s">
        <v>17</v>
      </c>
      <c r="O43" s="167" t="s">
        <v>17</v>
      </c>
      <c r="P43" s="163">
        <f>P37+P42</f>
        <v>14</v>
      </c>
      <c r="Q43" s="164">
        <f>IF(P43*14=0,"",P43*14)</f>
        <v>196</v>
      </c>
      <c r="R43" s="165">
        <f>R37+R42</f>
        <v>20</v>
      </c>
      <c r="S43" s="164">
        <f>IF(R43*14=0,"",R43*14)</f>
        <v>280</v>
      </c>
      <c r="T43" s="169" t="s">
        <v>17</v>
      </c>
      <c r="U43" s="167" t="s">
        <v>17</v>
      </c>
      <c r="V43" s="168">
        <f>V37+V42</f>
        <v>19</v>
      </c>
      <c r="W43" s="164">
        <f>IF(V43*14=0,"",V43*14)</f>
        <v>266</v>
      </c>
      <c r="X43" s="165">
        <f>X37+X42</f>
        <v>17</v>
      </c>
      <c r="Y43" s="164">
        <f>IF(X43*14=0,"",X43*14)</f>
        <v>238</v>
      </c>
      <c r="Z43" s="166" t="s">
        <v>17</v>
      </c>
      <c r="AA43" s="167" t="s">
        <v>17</v>
      </c>
      <c r="AB43" s="163">
        <f>AB37+AB42</f>
        <v>21</v>
      </c>
      <c r="AC43" s="164">
        <f>IF(AB43*14=0,"",AB43*14)</f>
        <v>294</v>
      </c>
      <c r="AD43" s="165">
        <f>AD37+AD42</f>
        <v>20</v>
      </c>
      <c r="AE43" s="164">
        <f>IF(AD43*14=0,"",AD43*14)</f>
        <v>280</v>
      </c>
      <c r="AF43" s="166" t="s">
        <v>17</v>
      </c>
      <c r="AG43" s="167" t="s">
        <v>17</v>
      </c>
      <c r="AH43" s="168">
        <f>AH37+AH42</f>
        <v>12</v>
      </c>
      <c r="AI43" s="164">
        <f>IF(AH43*14=0,"",AH43*14)</f>
        <v>168</v>
      </c>
      <c r="AJ43" s="165">
        <f>AJ37+AJ42</f>
        <v>21</v>
      </c>
      <c r="AK43" s="164">
        <f>IF(AJ43*14=0,"",AJ43*14)</f>
        <v>294</v>
      </c>
      <c r="AL43" s="166" t="s">
        <v>17</v>
      </c>
      <c r="AM43" s="167" t="s">
        <v>17</v>
      </c>
      <c r="AN43" s="163">
        <f>AN37+AN42</f>
        <v>14</v>
      </c>
      <c r="AO43" s="164">
        <f>IF(AN43*14=0,"",AN43*14)</f>
        <v>196</v>
      </c>
      <c r="AP43" s="165">
        <f>AP37+AP42</f>
        <v>21</v>
      </c>
      <c r="AQ43" s="164">
        <f>IF(AP43*14=0,"",AP43*14)</f>
        <v>294</v>
      </c>
      <c r="AR43" s="169" t="s">
        <v>17</v>
      </c>
      <c r="AS43" s="167" t="s">
        <v>17</v>
      </c>
      <c r="AT43" s="168">
        <f>AT37+AT42</f>
        <v>7</v>
      </c>
      <c r="AU43" s="164">
        <f>IF(AT43*14=0,"",AT43*14)</f>
        <v>98</v>
      </c>
      <c r="AV43" s="165">
        <f>AV37+AV42</f>
        <v>30</v>
      </c>
      <c r="AW43" s="164">
        <f>IF(AV43*14=0,"",AV43*14)</f>
        <v>420</v>
      </c>
      <c r="AX43" s="166" t="s">
        <v>17</v>
      </c>
      <c r="AY43" s="167" t="s">
        <v>17</v>
      </c>
      <c r="AZ43" s="170">
        <f>IF(D43+J43+P43+V43+AB43+AN43+AT43+AH43=0,"",D43+J43+P43+V43+AB43+AN43+AT43+AH43)</f>
        <v>113</v>
      </c>
      <c r="BA43" s="249">
        <f>IF((P43+V43+AB43+AH43+AN43+AT43)*14=0,"",(P43+V43+AB43+AH43+AN43+AT43)*14)</f>
        <v>1218</v>
      </c>
      <c r="BB43" s="158">
        <f>IF(F43+L43+R43+X43+AD43+AP43+AV43+AJ43=0,"",F43+L43+R43+X43+AD43+AP43+AV43+AJ43)</f>
        <v>171</v>
      </c>
      <c r="BC43" s="250">
        <f>IF((L43+F43+R43+X43+AD43+AJ43+AP43+AV43)*14=0,"",(L43+F43+R43+X43+AD43+AJ43+AP43+AV43)*14)</f>
        <v>2394</v>
      </c>
      <c r="BD43" s="166" t="s">
        <v>17</v>
      </c>
      <c r="BE43" s="171" t="s">
        <v>43</v>
      </c>
    </row>
    <row r="44" spans="1:59" ht="15.75" customHeight="1" thickTop="1">
      <c r="A44" s="172"/>
      <c r="B44" s="245"/>
      <c r="C44" s="173"/>
      <c r="D44" s="526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6"/>
      <c r="W44" s="536"/>
      <c r="X44" s="536"/>
      <c r="Y44" s="536"/>
      <c r="Z44" s="536"/>
      <c r="AA44" s="536"/>
      <c r="AB44" s="526"/>
      <c r="AC44" s="536"/>
      <c r="AD44" s="536"/>
      <c r="AE44" s="536"/>
      <c r="AF44" s="536"/>
      <c r="AG44" s="536"/>
      <c r="AH44" s="536"/>
      <c r="AI44" s="536"/>
      <c r="AJ44" s="536"/>
      <c r="AK44" s="536"/>
      <c r="AL44" s="536"/>
      <c r="AM44" s="536"/>
      <c r="AN44" s="536"/>
      <c r="AO44" s="536"/>
      <c r="AP44" s="536"/>
      <c r="AQ44" s="536"/>
      <c r="AR44" s="536"/>
      <c r="AS44" s="536"/>
      <c r="AT44" s="536"/>
      <c r="AU44" s="536"/>
      <c r="AV44" s="536"/>
      <c r="AW44" s="536"/>
      <c r="AX44" s="536"/>
      <c r="AY44" s="536"/>
      <c r="AZ44" s="528"/>
      <c r="BA44" s="537"/>
      <c r="BB44" s="537"/>
      <c r="BC44" s="537"/>
      <c r="BD44" s="537"/>
      <c r="BE44" s="537"/>
      <c r="BF44" s="221"/>
      <c r="BG44" s="221"/>
    </row>
    <row r="45" spans="1:59" s="123" customFormat="1" ht="15.75" customHeight="1">
      <c r="A45" s="206"/>
      <c r="B45" s="118" t="s">
        <v>15</v>
      </c>
      <c r="C45" s="199" t="s">
        <v>134</v>
      </c>
      <c r="D45" s="201"/>
      <c r="E45" s="72"/>
      <c r="F45" s="72"/>
      <c r="G45" s="72"/>
      <c r="H45" s="73"/>
      <c r="I45" s="204"/>
      <c r="J45" s="203"/>
      <c r="K45" s="72"/>
      <c r="L45" s="72"/>
      <c r="M45" s="72"/>
      <c r="N45" s="73"/>
      <c r="O45" s="204"/>
      <c r="P45" s="205"/>
      <c r="Q45" s="72"/>
      <c r="R45" s="72"/>
      <c r="S45" s="72"/>
      <c r="T45" s="73"/>
      <c r="U45" s="73"/>
      <c r="V45" s="205"/>
      <c r="W45" s="72"/>
      <c r="X45" s="72"/>
      <c r="Y45" s="72"/>
      <c r="Z45" s="73"/>
      <c r="AA45" s="204"/>
      <c r="AB45" s="203"/>
      <c r="AC45" s="72"/>
      <c r="AD45" s="72"/>
      <c r="AE45" s="72"/>
      <c r="AF45" s="73"/>
      <c r="AG45" s="73"/>
      <c r="AH45" s="73"/>
      <c r="AI45" s="72"/>
      <c r="AJ45" s="72"/>
      <c r="AK45" s="68"/>
      <c r="AL45" s="92"/>
      <c r="AM45" s="207"/>
      <c r="AN45" s="203"/>
      <c r="AO45" s="72"/>
      <c r="AP45" s="72"/>
      <c r="AQ45" s="72"/>
      <c r="AR45" s="73"/>
      <c r="AS45" s="204"/>
      <c r="AT45" s="203"/>
      <c r="AU45" s="72"/>
      <c r="AV45" s="72"/>
      <c r="AW45" s="13"/>
      <c r="AX45" s="7"/>
      <c r="AY45" s="74"/>
      <c r="AZ45" s="177"/>
      <c r="BA45" s="178"/>
      <c r="BB45" s="178"/>
      <c r="BC45" s="178"/>
      <c r="BD45" s="178"/>
      <c r="BE45" s="178"/>
      <c r="BF45" s="222"/>
      <c r="BG45" s="222"/>
    </row>
    <row r="46" spans="1:59" s="123" customFormat="1" ht="15.75" customHeight="1">
      <c r="A46" s="197"/>
      <c r="B46" s="75" t="s">
        <v>15</v>
      </c>
      <c r="C46" s="200" t="s">
        <v>135</v>
      </c>
      <c r="D46" s="202"/>
      <c r="E46" s="72"/>
      <c r="F46" s="72"/>
      <c r="G46" s="72"/>
      <c r="H46" s="73"/>
      <c r="I46" s="52"/>
      <c r="J46" s="203"/>
      <c r="K46" s="72"/>
      <c r="L46" s="72"/>
      <c r="M46" s="72"/>
      <c r="N46" s="73"/>
      <c r="O46" s="52"/>
      <c r="P46" s="205"/>
      <c r="Q46" s="72"/>
      <c r="R46" s="72"/>
      <c r="S46" s="72"/>
      <c r="T46" s="73"/>
      <c r="U46" s="73"/>
      <c r="V46" s="205"/>
      <c r="W46" s="72"/>
      <c r="X46" s="72"/>
      <c r="Y46" s="72"/>
      <c r="Z46" s="73"/>
      <c r="AA46" s="52"/>
      <c r="AB46" s="203"/>
      <c r="AC46" s="72"/>
      <c r="AD46" s="72"/>
      <c r="AE46" s="72"/>
      <c r="AF46" s="73"/>
      <c r="AG46" s="73"/>
      <c r="AH46" s="73"/>
      <c r="AI46" s="72"/>
      <c r="AJ46" s="72"/>
      <c r="AK46" s="68"/>
      <c r="AL46" s="92"/>
      <c r="AM46" s="208"/>
      <c r="AN46" s="203"/>
      <c r="AO46" s="72"/>
      <c r="AP46" s="72"/>
      <c r="AQ46" s="72"/>
      <c r="AR46" s="73"/>
      <c r="AS46" s="52"/>
      <c r="AT46" s="203"/>
      <c r="AU46" s="72"/>
      <c r="AV46" s="72"/>
      <c r="AW46" s="13"/>
      <c r="AX46" s="7"/>
      <c r="AY46" s="74"/>
      <c r="AZ46" s="177"/>
      <c r="BA46" s="178"/>
      <c r="BB46" s="178"/>
      <c r="BC46" s="178"/>
      <c r="BD46" s="178"/>
      <c r="BE46" s="178"/>
      <c r="BF46" s="222"/>
      <c r="BG46" s="222"/>
    </row>
    <row r="47" spans="1:59" s="123" customFormat="1" ht="15.75" customHeight="1">
      <c r="A47" s="197"/>
      <c r="B47" s="75" t="s">
        <v>15</v>
      </c>
      <c r="C47" s="200"/>
      <c r="D47" s="202"/>
      <c r="E47" s="72"/>
      <c r="F47" s="72"/>
      <c r="G47" s="72"/>
      <c r="H47" s="73"/>
      <c r="I47" s="52"/>
      <c r="J47" s="203"/>
      <c r="K47" s="72"/>
      <c r="L47" s="72"/>
      <c r="M47" s="72"/>
      <c r="N47" s="73"/>
      <c r="O47" s="52"/>
      <c r="P47" s="205"/>
      <c r="Q47" s="72"/>
      <c r="R47" s="72"/>
      <c r="S47" s="72"/>
      <c r="T47" s="73"/>
      <c r="U47" s="73"/>
      <c r="V47" s="205"/>
      <c r="W47" s="72"/>
      <c r="X47" s="72"/>
      <c r="Y47" s="72"/>
      <c r="Z47" s="73"/>
      <c r="AA47" s="52"/>
      <c r="AB47" s="203"/>
      <c r="AC47" s="72"/>
      <c r="AD47" s="72"/>
      <c r="AE47" s="72"/>
      <c r="AF47" s="73"/>
      <c r="AG47" s="73"/>
      <c r="AH47" s="73"/>
      <c r="AI47" s="72"/>
      <c r="AJ47" s="72"/>
      <c r="AK47" s="68"/>
      <c r="AL47" s="92"/>
      <c r="AM47" s="208"/>
      <c r="AN47" s="203"/>
      <c r="AO47" s="72"/>
      <c r="AP47" s="72"/>
      <c r="AQ47" s="72"/>
      <c r="AR47" s="73"/>
      <c r="AS47" s="52"/>
      <c r="AT47" s="203"/>
      <c r="AU47" s="72"/>
      <c r="AV47" s="72"/>
      <c r="AW47" s="13"/>
      <c r="AX47" s="7"/>
      <c r="AY47" s="74"/>
      <c r="AZ47" s="177"/>
      <c r="BA47" s="178"/>
      <c r="BB47" s="178"/>
      <c r="BC47" s="178"/>
      <c r="BD47" s="178"/>
      <c r="BE47" s="178"/>
      <c r="BF47" s="222"/>
      <c r="BG47" s="222"/>
    </row>
    <row r="48" spans="1:59" s="123" customFormat="1" ht="9.9499999999999993" customHeight="1">
      <c r="A48" s="520"/>
      <c r="B48" s="538"/>
      <c r="C48" s="538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8"/>
      <c r="AX48" s="258"/>
      <c r="AY48" s="258"/>
      <c r="AZ48" s="174"/>
      <c r="BA48" s="175"/>
      <c r="BB48" s="175"/>
      <c r="BC48" s="175"/>
      <c r="BD48" s="175"/>
      <c r="BE48" s="176"/>
    </row>
    <row r="49" spans="1:57" s="123" customFormat="1" ht="15.75" customHeight="1">
      <c r="A49" s="517" t="s">
        <v>22</v>
      </c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174"/>
      <c r="BA49" s="175"/>
      <c r="BB49" s="175"/>
      <c r="BC49" s="175"/>
      <c r="BD49" s="175"/>
      <c r="BE49" s="176"/>
    </row>
    <row r="50" spans="1:57" s="123" customFormat="1" ht="15.75" customHeight="1">
      <c r="A50" s="179"/>
      <c r="B50" s="108"/>
      <c r="C50" s="180" t="s">
        <v>23</v>
      </c>
      <c r="D50" s="33"/>
      <c r="E50" s="34"/>
      <c r="F50" s="34"/>
      <c r="G50" s="34"/>
      <c r="H50" s="9"/>
      <c r="I50" s="35" t="str">
        <f>IF(COUNTIF(I12:I47,"A")=0,"",COUNTIF(I12:I47,"A"))</f>
        <v/>
      </c>
      <c r="J50" s="33"/>
      <c r="K50" s="34"/>
      <c r="L50" s="34"/>
      <c r="M50" s="34"/>
      <c r="N50" s="9"/>
      <c r="O50" s="35" t="str">
        <f>IF(COUNTIF(O12:O47,"A")=0,"",COUNTIF(O12:O47,"A"))</f>
        <v/>
      </c>
      <c r="P50" s="33"/>
      <c r="Q50" s="34"/>
      <c r="R50" s="34"/>
      <c r="S50" s="34"/>
      <c r="T50" s="9"/>
      <c r="U50" s="35" t="str">
        <f>IF(COUNTIF(U12:U47,"A")=0,"",COUNTIF(U12:U47,"A"))</f>
        <v/>
      </c>
      <c r="V50" s="33"/>
      <c r="W50" s="34"/>
      <c r="X50" s="34"/>
      <c r="Y50" s="34"/>
      <c r="Z50" s="9"/>
      <c r="AA50" s="35" t="str">
        <f>IF(COUNTIF(AA12:AA47,"A")=0,"",COUNTIF(AA12:AA47,"A"))</f>
        <v/>
      </c>
      <c r="AB50" s="33"/>
      <c r="AC50" s="34"/>
      <c r="AD50" s="34"/>
      <c r="AE50" s="34"/>
      <c r="AF50" s="9"/>
      <c r="AG50" s="35" t="str">
        <f>IF(COUNTIF(AG12:AG47,"A")=0,"",COUNTIF(AG12:AG47,"A"))</f>
        <v/>
      </c>
      <c r="AH50" s="33"/>
      <c r="AI50" s="34"/>
      <c r="AJ50" s="34"/>
      <c r="AK50" s="34"/>
      <c r="AL50" s="9"/>
      <c r="AM50" s="35" t="str">
        <f>IF(COUNTIF(AM12:AM47,"A")=0,"",COUNTIF(AM12:AM47,"A"))</f>
        <v/>
      </c>
      <c r="AN50" s="33"/>
      <c r="AO50" s="34"/>
      <c r="AP50" s="34"/>
      <c r="AQ50" s="34"/>
      <c r="AR50" s="9"/>
      <c r="AS50" s="35" t="str">
        <f>IF(COUNTIF(AS12:AS47,"A")=0,"",COUNTIF(AS12:AS47,"A"))</f>
        <v/>
      </c>
      <c r="AT50" s="33"/>
      <c r="AU50" s="34"/>
      <c r="AV50" s="34"/>
      <c r="AW50" s="34"/>
      <c r="AX50" s="9"/>
      <c r="AY50" s="35" t="str">
        <f>IF(COUNTIF(AY12:AY47,"A")=0,"",COUNTIF(AY12:AY47,"A"))</f>
        <v/>
      </c>
      <c r="AZ50" s="36"/>
      <c r="BA50" s="34"/>
      <c r="BB50" s="34"/>
      <c r="BC50" s="34"/>
      <c r="BD50" s="9"/>
      <c r="BE50" s="95" t="str">
        <f t="shared" ref="BE50:BE62" si="48">IF(SUM(I50:AY50)=0,"",SUM(I50:AY50))</f>
        <v/>
      </c>
    </row>
    <row r="51" spans="1:57" s="123" customFormat="1" ht="15.75" customHeight="1">
      <c r="A51" s="179"/>
      <c r="B51" s="108"/>
      <c r="C51" s="180" t="s">
        <v>24</v>
      </c>
      <c r="D51" s="33"/>
      <c r="E51" s="34"/>
      <c r="F51" s="34"/>
      <c r="G51" s="34"/>
      <c r="H51" s="9"/>
      <c r="I51" s="35" t="str">
        <f>IF(COUNTIF(I12:I47,"B")=0,"",COUNTIF(I12:I47,"B"))</f>
        <v/>
      </c>
      <c r="J51" s="33"/>
      <c r="K51" s="34"/>
      <c r="L51" s="34"/>
      <c r="M51" s="34"/>
      <c r="N51" s="9"/>
      <c r="O51" s="35" t="str">
        <f>IF(COUNTIF(O12:O47,"B")=0,"",COUNTIF(O12:O47,"B"))</f>
        <v/>
      </c>
      <c r="P51" s="33"/>
      <c r="Q51" s="34"/>
      <c r="R51" s="34"/>
      <c r="S51" s="34"/>
      <c r="T51" s="9"/>
      <c r="U51" s="35" t="str">
        <f>IF(COUNTIF(U12:U47,"B")=0,"",COUNTIF(U12:U47,"B"))</f>
        <v/>
      </c>
      <c r="V51" s="33"/>
      <c r="W51" s="34"/>
      <c r="X51" s="34"/>
      <c r="Y51" s="34"/>
      <c r="Z51" s="9"/>
      <c r="AA51" s="35" t="str">
        <f>IF(COUNTIF(AA12:AA47,"B")=0,"",COUNTIF(AA12:AA47,"B"))</f>
        <v/>
      </c>
      <c r="AB51" s="33"/>
      <c r="AC51" s="34"/>
      <c r="AD51" s="34"/>
      <c r="AE51" s="34"/>
      <c r="AF51" s="9"/>
      <c r="AG51" s="35" t="str">
        <f>IF(COUNTIF(AG12:AG47,"B")=0,"",COUNTIF(AG12:AG47,"B"))</f>
        <v/>
      </c>
      <c r="AH51" s="33"/>
      <c r="AI51" s="34"/>
      <c r="AJ51" s="34"/>
      <c r="AK51" s="34"/>
      <c r="AL51" s="9"/>
      <c r="AM51" s="35" t="str">
        <f>IF(COUNTIF(AM12:AM47,"B")=0,"",COUNTIF(AM12:AM47,"B"))</f>
        <v/>
      </c>
      <c r="AN51" s="33"/>
      <c r="AO51" s="34"/>
      <c r="AP51" s="34"/>
      <c r="AQ51" s="34"/>
      <c r="AR51" s="9"/>
      <c r="AS51" s="35" t="str">
        <f>IF(COUNTIF(AS12:AS47,"B")=0,"",COUNTIF(AS12:AS47,"B"))</f>
        <v/>
      </c>
      <c r="AT51" s="33"/>
      <c r="AU51" s="34"/>
      <c r="AV51" s="34"/>
      <c r="AW51" s="34"/>
      <c r="AX51" s="9"/>
      <c r="AY51" s="35" t="str">
        <f>IF(COUNTIF(AY12:AY47,"B")=0,"",COUNTIF(AY12:AY47,"B"))</f>
        <v/>
      </c>
      <c r="AZ51" s="36"/>
      <c r="BA51" s="34"/>
      <c r="BB51" s="34"/>
      <c r="BC51" s="34"/>
      <c r="BD51" s="9"/>
      <c r="BE51" s="95" t="str">
        <f t="shared" si="48"/>
        <v/>
      </c>
    </row>
    <row r="52" spans="1:57" s="123" customFormat="1" ht="15.75" customHeight="1">
      <c r="A52" s="179"/>
      <c r="B52" s="108"/>
      <c r="C52" s="180" t="s">
        <v>68</v>
      </c>
      <c r="D52" s="33"/>
      <c r="E52" s="34"/>
      <c r="F52" s="34"/>
      <c r="G52" s="34"/>
      <c r="H52" s="9"/>
      <c r="I52" s="35" t="str">
        <f>IF(COUNTIF(I12:I47,"ÉÉ")=0,"",COUNTIF(I12:I47,"ÉÉ"))</f>
        <v/>
      </c>
      <c r="J52" s="33"/>
      <c r="K52" s="34"/>
      <c r="L52" s="34"/>
      <c r="M52" s="34"/>
      <c r="N52" s="9"/>
      <c r="O52" s="35" t="str">
        <f>IF(COUNTIF(O12:O47,"ÉÉ")=0,"",COUNTIF(O12:O47,"ÉÉ"))</f>
        <v/>
      </c>
      <c r="P52" s="33"/>
      <c r="Q52" s="34"/>
      <c r="R52" s="34"/>
      <c r="S52" s="34"/>
      <c r="T52" s="9"/>
      <c r="U52" s="35" t="str">
        <f>IF(COUNTIF(U12:U47,"ÉÉ")=0,"",COUNTIF(U12:U47,"ÉÉ"))</f>
        <v/>
      </c>
      <c r="V52" s="33"/>
      <c r="W52" s="34"/>
      <c r="X52" s="34"/>
      <c r="Y52" s="34"/>
      <c r="Z52" s="9"/>
      <c r="AA52" s="35" t="str">
        <f>IF(COUNTIF(AA12:AA47,"ÉÉ")=0,"",COUNTIF(AA12:AA47,"ÉÉ"))</f>
        <v/>
      </c>
      <c r="AB52" s="33"/>
      <c r="AC52" s="34"/>
      <c r="AD52" s="34"/>
      <c r="AE52" s="34"/>
      <c r="AF52" s="9"/>
      <c r="AG52" s="35">
        <f>IF(COUNTIF(AG12:AG47,"ÉÉ")=0,"",COUNTIF(AG12:AG47,"ÉÉ"))</f>
        <v>2</v>
      </c>
      <c r="AH52" s="33"/>
      <c r="AI52" s="34"/>
      <c r="AJ52" s="34"/>
      <c r="AK52" s="34"/>
      <c r="AL52" s="9"/>
      <c r="AM52" s="35" t="str">
        <f>IF(COUNTIF(AM12:AM47,"ÉÉ")=0,"",COUNTIF(AM12:AM47,"ÉÉ"))</f>
        <v/>
      </c>
      <c r="AN52" s="33"/>
      <c r="AO52" s="34"/>
      <c r="AP52" s="34"/>
      <c r="AQ52" s="34"/>
      <c r="AR52" s="9"/>
      <c r="AS52" s="35">
        <f>IF(COUNTIF(AS12:AS47,"ÉÉ")=0,"",COUNTIF(AS12:AS47,"ÉÉ"))</f>
        <v>1</v>
      </c>
      <c r="AT52" s="33"/>
      <c r="AU52" s="34"/>
      <c r="AV52" s="34"/>
      <c r="AW52" s="34"/>
      <c r="AX52" s="9"/>
      <c r="AY52" s="35">
        <f>IF(COUNTIF(AY12:AY47,"ÉÉ")=0,"",COUNTIF(AY12:AY47,"ÉÉ"))</f>
        <v>1</v>
      </c>
      <c r="AZ52" s="36"/>
      <c r="BA52" s="34"/>
      <c r="BB52" s="34"/>
      <c r="BC52" s="34"/>
      <c r="BD52" s="9"/>
      <c r="BE52" s="95">
        <f t="shared" si="48"/>
        <v>4</v>
      </c>
    </row>
    <row r="53" spans="1:57" s="123" customFormat="1" ht="15.75" customHeight="1">
      <c r="A53" s="179"/>
      <c r="B53" s="108"/>
      <c r="C53" s="180" t="s">
        <v>69</v>
      </c>
      <c r="D53" s="96"/>
      <c r="E53" s="97"/>
      <c r="F53" s="97"/>
      <c r="G53" s="97"/>
      <c r="H53" s="98"/>
      <c r="I53" s="35" t="str">
        <f>IF(COUNTIF(I12:I47,"ÉÉ(Z)")=0,"",COUNTIF(I12:I47,"ÉÉ(Z)"))</f>
        <v/>
      </c>
      <c r="J53" s="96"/>
      <c r="K53" s="97"/>
      <c r="L53" s="97"/>
      <c r="M53" s="97"/>
      <c r="N53" s="98"/>
      <c r="O53" s="35" t="str">
        <f>IF(COUNTIF(O12:O47,"ÉÉ(Z)")=0,"",COUNTIF(O12:O47,"ÉÉ(Z)"))</f>
        <v/>
      </c>
      <c r="P53" s="96"/>
      <c r="Q53" s="97"/>
      <c r="R53" s="97"/>
      <c r="S53" s="97"/>
      <c r="T53" s="98"/>
      <c r="U53" s="35" t="str">
        <f>IF(COUNTIF(U12:U47,"ÉÉ(Z)")=0,"",COUNTIF(U12:U47,"ÉÉ(Z)"))</f>
        <v/>
      </c>
      <c r="V53" s="96"/>
      <c r="W53" s="97"/>
      <c r="X53" s="97"/>
      <c r="Y53" s="97"/>
      <c r="Z53" s="98"/>
      <c r="AA53" s="35" t="str">
        <f>IF(COUNTIF(AA12:AA47,"ÉÉ(Z)")=0,"",COUNTIF(AA12:AA47,"ÉÉ(Z)"))</f>
        <v/>
      </c>
      <c r="AB53" s="96"/>
      <c r="AC53" s="97"/>
      <c r="AD53" s="97"/>
      <c r="AE53" s="97"/>
      <c r="AF53" s="98"/>
      <c r="AG53" s="35" t="str">
        <f>IF(COUNTIF(AG12:AG47,"ÉÉ(Z)")=0,"",COUNTIF(AG12:AG47,"ÉÉ(Z)"))</f>
        <v/>
      </c>
      <c r="AH53" s="96"/>
      <c r="AI53" s="97"/>
      <c r="AJ53" s="97"/>
      <c r="AK53" s="97"/>
      <c r="AL53" s="98"/>
      <c r="AM53" s="35">
        <f>IF(COUNTIF(AM12:AM47,"ÉÉ(Z)")=0,"",COUNTIF(AM12:AM47,"ÉÉ(Z)"))</f>
        <v>2</v>
      </c>
      <c r="AN53" s="96"/>
      <c r="AO53" s="97"/>
      <c r="AP53" s="97"/>
      <c r="AQ53" s="97"/>
      <c r="AR53" s="98"/>
      <c r="AS53" s="35" t="str">
        <f>IF(COUNTIF(AS12:AS47,"ÉÉ(Z)")=0,"",COUNTIF(AS12:AS47,"ÉÉ(Z)"))</f>
        <v/>
      </c>
      <c r="AT53" s="96"/>
      <c r="AU53" s="97"/>
      <c r="AV53" s="97"/>
      <c r="AW53" s="97"/>
      <c r="AX53" s="98"/>
      <c r="AY53" s="35" t="str">
        <f>IF(COUNTIF(AY12:AY47,"ÉÉ(Z)")=0,"",COUNTIF(AY12:AY47,"ÉÉ(Z)"))</f>
        <v/>
      </c>
      <c r="AZ53" s="99"/>
      <c r="BA53" s="97"/>
      <c r="BB53" s="97"/>
      <c r="BC53" s="97"/>
      <c r="BD53" s="98"/>
      <c r="BE53" s="95">
        <f t="shared" si="48"/>
        <v>2</v>
      </c>
    </row>
    <row r="54" spans="1:57" s="123" customFormat="1" ht="15.75" customHeight="1">
      <c r="A54" s="179"/>
      <c r="B54" s="108"/>
      <c r="C54" s="180" t="s">
        <v>70</v>
      </c>
      <c r="D54" s="33"/>
      <c r="E54" s="34"/>
      <c r="F54" s="34"/>
      <c r="G54" s="34"/>
      <c r="H54" s="9"/>
      <c r="I54" s="35" t="str">
        <f>IF(COUNTIF(I12:I47,"GYJ")=0,"",COUNTIF(I12:I47,"GYJ"))</f>
        <v/>
      </c>
      <c r="J54" s="33"/>
      <c r="K54" s="34"/>
      <c r="L54" s="34"/>
      <c r="M54" s="34"/>
      <c r="N54" s="9"/>
      <c r="O54" s="35" t="str">
        <f>IF(COUNTIF(O12:O47,"GYJ")=0,"",COUNTIF(O12:O47,"GYJ"))</f>
        <v/>
      </c>
      <c r="P54" s="33"/>
      <c r="Q54" s="34"/>
      <c r="R54" s="34"/>
      <c r="S54" s="34"/>
      <c r="T54" s="9"/>
      <c r="U54" s="35" t="str">
        <f>IF(COUNTIF(U12:U47,"GYJ")=0,"",COUNTIF(U12:U47,"GYJ"))</f>
        <v/>
      </c>
      <c r="V54" s="33"/>
      <c r="W54" s="34"/>
      <c r="X54" s="34"/>
      <c r="Y54" s="34"/>
      <c r="Z54" s="9"/>
      <c r="AA54" s="35" t="str">
        <f>IF(COUNTIF(AA12:AA47,"GYJ")=0,"",COUNTIF(AA12:AA47,"GYJ"))</f>
        <v/>
      </c>
      <c r="AB54" s="33"/>
      <c r="AC54" s="34"/>
      <c r="AD54" s="34"/>
      <c r="AE54" s="34"/>
      <c r="AF54" s="9"/>
      <c r="AG54" s="35">
        <f>IF(COUNTIF(AG12:AG47,"GYJ")=0,"",COUNTIF(AG12:AG47,"GYJ"))</f>
        <v>1</v>
      </c>
      <c r="AH54" s="33"/>
      <c r="AI54" s="34"/>
      <c r="AJ54" s="34"/>
      <c r="AK54" s="34"/>
      <c r="AL54" s="9"/>
      <c r="AM54" s="35">
        <f>IF(COUNTIF(AM12:AM47,"GYJ")=0,"",COUNTIF(AM12:AM47,"GYJ"))</f>
        <v>1</v>
      </c>
      <c r="AN54" s="33"/>
      <c r="AO54" s="34"/>
      <c r="AP54" s="34"/>
      <c r="AQ54" s="34"/>
      <c r="AR54" s="9"/>
      <c r="AS54" s="35">
        <f>IF(COUNTIF(AS12:AS47,"GYJ")=0,"",COUNTIF(AS12:AS47,"GYJ"))</f>
        <v>1</v>
      </c>
      <c r="AT54" s="33"/>
      <c r="AU54" s="34"/>
      <c r="AV54" s="34"/>
      <c r="AW54" s="34"/>
      <c r="AX54" s="9"/>
      <c r="AY54" s="35" t="str">
        <f>IF(COUNTIF(AY12:AY47,"GYJ")=0,"",COUNTIF(AY12:AY47,"GYJ"))</f>
        <v/>
      </c>
      <c r="AZ54" s="36"/>
      <c r="BA54" s="34"/>
      <c r="BB54" s="34"/>
      <c r="BC54" s="34"/>
      <c r="BD54" s="9"/>
      <c r="BE54" s="95">
        <f t="shared" si="48"/>
        <v>3</v>
      </c>
    </row>
    <row r="55" spans="1:57" s="123" customFormat="1" ht="15.75" customHeight="1">
      <c r="A55" s="179"/>
      <c r="B55" s="181"/>
      <c r="C55" s="180" t="s">
        <v>71</v>
      </c>
      <c r="D55" s="33"/>
      <c r="E55" s="34"/>
      <c r="F55" s="34"/>
      <c r="G55" s="34"/>
      <c r="H55" s="9"/>
      <c r="I55" s="35" t="str">
        <f>IF(COUNTIF(I12:I47,"GYJ(Z)")=0,"",COUNTIF(I12:I47,"GYJ(Z)"))</f>
        <v/>
      </c>
      <c r="J55" s="33"/>
      <c r="K55" s="34"/>
      <c r="L55" s="34"/>
      <c r="M55" s="34"/>
      <c r="N55" s="9"/>
      <c r="O55" s="35" t="str">
        <f>IF(COUNTIF(O12:O47,"GYJ(Z)")=0,"",COUNTIF(O12:O47,"GYJ(Z)"))</f>
        <v/>
      </c>
      <c r="P55" s="33"/>
      <c r="Q55" s="34"/>
      <c r="R55" s="34"/>
      <c r="S55" s="34"/>
      <c r="T55" s="9"/>
      <c r="U55" s="35" t="str">
        <f>IF(COUNTIF(U12:U47,"GYJ(Z)")=0,"",COUNTIF(U12:U47,"GYJ(Z)"))</f>
        <v/>
      </c>
      <c r="V55" s="33"/>
      <c r="W55" s="34"/>
      <c r="X55" s="34"/>
      <c r="Y55" s="34"/>
      <c r="Z55" s="9"/>
      <c r="AA55" s="35" t="str">
        <f>IF(COUNTIF(AA12:AA47,"GYJ(Z)")=0,"",COUNTIF(AA12:AA47,"GYJ(Z)"))</f>
        <v/>
      </c>
      <c r="AB55" s="33"/>
      <c r="AC55" s="34"/>
      <c r="AD55" s="34"/>
      <c r="AE55" s="34"/>
      <c r="AF55" s="9"/>
      <c r="AG55" s="35" t="str">
        <f>IF(COUNTIF(AG12:AG47,"GYJ(Z)")=0,"",COUNTIF(AG12:AG47,"GYJ(Z)"))</f>
        <v/>
      </c>
      <c r="AH55" s="33"/>
      <c r="AI55" s="34"/>
      <c r="AJ55" s="34"/>
      <c r="AK55" s="34"/>
      <c r="AL55" s="9"/>
      <c r="AM55" s="35">
        <f>IF(COUNTIF(AM12:AM47,"GYJ(Z)")=0,"",COUNTIF(AM12:AM47,"GYJ(Z)"))</f>
        <v>2</v>
      </c>
      <c r="AN55" s="33"/>
      <c r="AO55" s="34"/>
      <c r="AP55" s="34"/>
      <c r="AQ55" s="34"/>
      <c r="AR55" s="9"/>
      <c r="AS55" s="35">
        <f>IF(COUNTIF(AS12:AS47,"GYJ(Z)")=0,"",COUNTIF(AS12:AS47,"GYJ(Z)"))</f>
        <v>2</v>
      </c>
      <c r="AT55" s="33"/>
      <c r="AU55" s="34"/>
      <c r="AV55" s="34"/>
      <c r="AW55" s="34"/>
      <c r="AX55" s="9"/>
      <c r="AY55" s="35">
        <f>IF(COUNTIF(AY12:AY47,"GYJ(Z)")=0,"",COUNTIF(AY12:AY47,"GYJ(Z)"))</f>
        <v>4</v>
      </c>
      <c r="AZ55" s="36"/>
      <c r="BA55" s="34"/>
      <c r="BB55" s="34"/>
      <c r="BC55" s="34"/>
      <c r="BD55" s="9"/>
      <c r="BE55" s="95">
        <f t="shared" si="48"/>
        <v>8</v>
      </c>
    </row>
    <row r="56" spans="1:57" s="123" customFormat="1" ht="15.75" customHeight="1">
      <c r="A56" s="179"/>
      <c r="B56" s="108"/>
      <c r="C56" s="32" t="s">
        <v>35</v>
      </c>
      <c r="D56" s="33"/>
      <c r="E56" s="34"/>
      <c r="F56" s="34"/>
      <c r="G56" s="34"/>
      <c r="H56" s="9"/>
      <c r="I56" s="35" t="str">
        <f>IF(COUNTIF(I12:I47,"K")=0,"",COUNTIF(I12:I47,"K"))</f>
        <v/>
      </c>
      <c r="J56" s="33"/>
      <c r="K56" s="34"/>
      <c r="L56" s="34"/>
      <c r="M56" s="34"/>
      <c r="N56" s="9"/>
      <c r="O56" s="35" t="str">
        <f>IF(COUNTIF(O12:O47,"K")=0,"",COUNTIF(O12:O47,"K"))</f>
        <v/>
      </c>
      <c r="P56" s="33"/>
      <c r="Q56" s="34"/>
      <c r="R56" s="34"/>
      <c r="S56" s="34"/>
      <c r="T56" s="9"/>
      <c r="U56" s="35" t="str">
        <f>IF(COUNTIF(U12:U47,"K")=0,"",COUNTIF(U12:U47,"K"))</f>
        <v/>
      </c>
      <c r="V56" s="33"/>
      <c r="W56" s="34"/>
      <c r="X56" s="34"/>
      <c r="Y56" s="34"/>
      <c r="Z56" s="9"/>
      <c r="AA56" s="35" t="str">
        <f>IF(COUNTIF(AA12:AA47,"K")=0,"",COUNTIF(AA12:AA47,"K"))</f>
        <v/>
      </c>
      <c r="AB56" s="33"/>
      <c r="AC56" s="34"/>
      <c r="AD56" s="34"/>
      <c r="AE56" s="34"/>
      <c r="AF56" s="9"/>
      <c r="AG56" s="35">
        <f>IF(COUNTIF(AG12:AG47,"K")=0,"",COUNTIF(AG12:AG47,"K"))</f>
        <v>1</v>
      </c>
      <c r="AH56" s="33"/>
      <c r="AI56" s="34"/>
      <c r="AJ56" s="34"/>
      <c r="AK56" s="34"/>
      <c r="AL56" s="9"/>
      <c r="AM56" s="35" t="str">
        <f>IF(COUNTIF(AM12:AM47,"K")=0,"",COUNTIF(AM12:AM47,"K"))</f>
        <v/>
      </c>
      <c r="AN56" s="33"/>
      <c r="AO56" s="34"/>
      <c r="AP56" s="34"/>
      <c r="AQ56" s="34"/>
      <c r="AR56" s="9"/>
      <c r="AS56" s="35" t="str">
        <f>IF(COUNTIF(AS12:AS47,"K")=0,"",COUNTIF(AS12:AS47,"K"))</f>
        <v/>
      </c>
      <c r="AT56" s="33"/>
      <c r="AU56" s="34"/>
      <c r="AV56" s="34"/>
      <c r="AW56" s="34"/>
      <c r="AX56" s="9"/>
      <c r="AY56" s="35" t="str">
        <f>IF(COUNTIF(AY12:AY47,"K")=0,"",COUNTIF(AY12:AY47,"K"))</f>
        <v/>
      </c>
      <c r="AZ56" s="36"/>
      <c r="BA56" s="34"/>
      <c r="BB56" s="34"/>
      <c r="BC56" s="34"/>
      <c r="BD56" s="9"/>
      <c r="BE56" s="95">
        <f t="shared" si="48"/>
        <v>1</v>
      </c>
    </row>
    <row r="57" spans="1:57" s="123" customFormat="1" ht="15.75" customHeight="1">
      <c r="A57" s="179"/>
      <c r="B57" s="108"/>
      <c r="C57" s="32" t="s">
        <v>36</v>
      </c>
      <c r="D57" s="33"/>
      <c r="E57" s="34"/>
      <c r="F57" s="34"/>
      <c r="G57" s="34"/>
      <c r="H57" s="9"/>
      <c r="I57" s="35" t="str">
        <f>IF(COUNTIF(I12:I47,"K(Z)")=0,"",COUNTIF(I12:I47,"K(Z)"))</f>
        <v/>
      </c>
      <c r="J57" s="33"/>
      <c r="K57" s="34"/>
      <c r="L57" s="34"/>
      <c r="M57" s="34"/>
      <c r="N57" s="9"/>
      <c r="O57" s="35" t="str">
        <f>IF(COUNTIF(O12:O47,"K(Z)")=0,"",COUNTIF(O12:O47,"K(Z)"))</f>
        <v/>
      </c>
      <c r="P57" s="33"/>
      <c r="Q57" s="34"/>
      <c r="R57" s="34"/>
      <c r="S57" s="34"/>
      <c r="T57" s="9"/>
      <c r="U57" s="35" t="str">
        <f>IF(COUNTIF(U12:U47,"K(Z)")=0,"",COUNTIF(U12:U47,"K(Z)"))</f>
        <v/>
      </c>
      <c r="V57" s="33"/>
      <c r="W57" s="34"/>
      <c r="X57" s="34"/>
      <c r="Y57" s="34"/>
      <c r="Z57" s="9"/>
      <c r="AA57" s="35" t="str">
        <f>IF(COUNTIF(AA12:AA47,"K(Z)")=0,"",COUNTIF(AA12:AA47,"K(Z)"))</f>
        <v/>
      </c>
      <c r="AB57" s="33"/>
      <c r="AC57" s="34"/>
      <c r="AD57" s="34"/>
      <c r="AE57" s="34"/>
      <c r="AF57" s="9"/>
      <c r="AG57" s="35" t="str">
        <f>IF(COUNTIF(AG12:AG47,"K(Z)")=0,"",COUNTIF(AG12:AG47,"K(Z)"))</f>
        <v/>
      </c>
      <c r="AH57" s="33"/>
      <c r="AI57" s="34"/>
      <c r="AJ57" s="34"/>
      <c r="AK57" s="34"/>
      <c r="AL57" s="9"/>
      <c r="AM57" s="35" t="str">
        <f>IF(COUNTIF(AM12:AM47,"K(Z)")=0,"",COUNTIF(AM12:AM47,"K(Z)"))</f>
        <v/>
      </c>
      <c r="AN57" s="33"/>
      <c r="AO57" s="34"/>
      <c r="AP57" s="34"/>
      <c r="AQ57" s="34"/>
      <c r="AR57" s="9"/>
      <c r="AS57" s="35">
        <f>IF(COUNTIF(AS12:AS47,"K(Z)")=0,"",COUNTIF(AS12:AS47,"K(Z)"))</f>
        <v>1</v>
      </c>
      <c r="AT57" s="33"/>
      <c r="AU57" s="34"/>
      <c r="AV57" s="34"/>
      <c r="AW57" s="34"/>
      <c r="AX57" s="9"/>
      <c r="AY57" s="35" t="str">
        <f>IF(COUNTIF(AY12:AY47,"K(Z)")=0,"",COUNTIF(AY12:AY47,"K(Z)"))</f>
        <v/>
      </c>
      <c r="AZ57" s="36"/>
      <c r="BA57" s="34"/>
      <c r="BB57" s="34"/>
      <c r="BC57" s="34"/>
      <c r="BD57" s="9"/>
      <c r="BE57" s="95">
        <f t="shared" si="48"/>
        <v>1</v>
      </c>
    </row>
    <row r="58" spans="1:57" s="123" customFormat="1" ht="15.75" customHeight="1">
      <c r="A58" s="179"/>
      <c r="B58" s="108"/>
      <c r="C58" s="180" t="s">
        <v>25</v>
      </c>
      <c r="D58" s="33"/>
      <c r="E58" s="34"/>
      <c r="F58" s="34"/>
      <c r="G58" s="34"/>
      <c r="H58" s="9"/>
      <c r="I58" s="35" t="str">
        <f>IF(COUNTIF(I12:I47,"AV")=0,"",COUNTIF(I12:I47,"AV"))</f>
        <v/>
      </c>
      <c r="J58" s="33"/>
      <c r="K58" s="34"/>
      <c r="L58" s="34"/>
      <c r="M58" s="34"/>
      <c r="N58" s="9"/>
      <c r="O58" s="35" t="str">
        <f>IF(COUNTIF(O12:O47,"AV")=0,"",COUNTIF(O12:O47,"AV"))</f>
        <v/>
      </c>
      <c r="P58" s="33"/>
      <c r="Q58" s="34"/>
      <c r="R58" s="34"/>
      <c r="S58" s="34"/>
      <c r="T58" s="9"/>
      <c r="U58" s="35" t="str">
        <f>IF(COUNTIF(U12:U47,"AV")=0,"",COUNTIF(U12:U47,"AV"))</f>
        <v/>
      </c>
      <c r="V58" s="33"/>
      <c r="W58" s="34"/>
      <c r="X58" s="34"/>
      <c r="Y58" s="34"/>
      <c r="Z58" s="9"/>
      <c r="AA58" s="35" t="str">
        <f>IF(COUNTIF(AA12:AA47,"AV")=0,"",COUNTIF(AA12:AA47,"AV"))</f>
        <v/>
      </c>
      <c r="AB58" s="33"/>
      <c r="AC58" s="34"/>
      <c r="AD58" s="34"/>
      <c r="AE58" s="34"/>
      <c r="AF58" s="9"/>
      <c r="AG58" s="35" t="str">
        <f>IF(COUNTIF(AG12:AG47,"AV")=0,"",COUNTIF(AG12:AG47,"AV"))</f>
        <v/>
      </c>
      <c r="AH58" s="33"/>
      <c r="AI58" s="34"/>
      <c r="AJ58" s="34"/>
      <c r="AK58" s="34"/>
      <c r="AL58" s="9"/>
      <c r="AM58" s="35" t="str">
        <f>IF(COUNTIF(AM12:AM47,"AV")=0,"",COUNTIF(AM12:AM47,"AV"))</f>
        <v/>
      </c>
      <c r="AN58" s="33"/>
      <c r="AO58" s="34"/>
      <c r="AP58" s="34"/>
      <c r="AQ58" s="34"/>
      <c r="AR58" s="9"/>
      <c r="AS58" s="35" t="str">
        <f>IF(COUNTIF(AS12:AS47,"AV")=0,"",COUNTIF(AS12:AS47,"AV"))</f>
        <v/>
      </c>
      <c r="AT58" s="33"/>
      <c r="AU58" s="34"/>
      <c r="AV58" s="34"/>
      <c r="AW58" s="34"/>
      <c r="AX58" s="9"/>
      <c r="AY58" s="35" t="str">
        <f>IF(COUNTIF(AY12:AY47,"AV")=0,"",COUNTIF(AY12:AY47,"AV"))</f>
        <v/>
      </c>
      <c r="AZ58" s="36"/>
      <c r="BA58" s="34"/>
      <c r="BB58" s="34"/>
      <c r="BC58" s="34"/>
      <c r="BD58" s="9"/>
      <c r="BE58" s="95" t="str">
        <f t="shared" si="48"/>
        <v/>
      </c>
    </row>
    <row r="59" spans="1:57" s="123" customFormat="1" ht="15.75" customHeight="1">
      <c r="A59" s="179"/>
      <c r="B59" s="108"/>
      <c r="C59" s="180" t="s">
        <v>72</v>
      </c>
      <c r="D59" s="33"/>
      <c r="E59" s="34"/>
      <c r="F59" s="34"/>
      <c r="G59" s="34"/>
      <c r="H59" s="9"/>
      <c r="I59" s="35" t="str">
        <f>IF(COUNTIF(I12:I47,"KV")=0,"",COUNTIF(I12:I47,"KV"))</f>
        <v/>
      </c>
      <c r="J59" s="33"/>
      <c r="K59" s="34"/>
      <c r="L59" s="34"/>
      <c r="M59" s="34"/>
      <c r="N59" s="9"/>
      <c r="O59" s="35" t="str">
        <f>IF(COUNTIF(O12:O47,"KV")=0,"",COUNTIF(O12:O47,"KV"))</f>
        <v/>
      </c>
      <c r="P59" s="33"/>
      <c r="Q59" s="34"/>
      <c r="R59" s="34"/>
      <c r="S59" s="34"/>
      <c r="T59" s="9"/>
      <c r="U59" s="35" t="str">
        <f>IF(COUNTIF(U12:U47,"KV")=0,"",COUNTIF(U12:U47,"KV"))</f>
        <v/>
      </c>
      <c r="V59" s="33"/>
      <c r="W59" s="34"/>
      <c r="X59" s="34"/>
      <c r="Y59" s="34"/>
      <c r="Z59" s="9"/>
      <c r="AA59" s="35" t="str">
        <f>IF(COUNTIF(AA12:AA47,"KV")=0,"",COUNTIF(AA12:AA47,"KV"))</f>
        <v/>
      </c>
      <c r="AB59" s="33"/>
      <c r="AC59" s="34"/>
      <c r="AD59" s="34"/>
      <c r="AE59" s="34"/>
      <c r="AF59" s="9"/>
      <c r="AG59" s="35" t="str">
        <f>IF(COUNTIF(AG12:AG47,"KV")=0,"",COUNTIF(AG12:AG47,"KV"))</f>
        <v/>
      </c>
      <c r="AH59" s="33"/>
      <c r="AI59" s="34"/>
      <c r="AJ59" s="34"/>
      <c r="AK59" s="34"/>
      <c r="AL59" s="9"/>
      <c r="AM59" s="35" t="str">
        <f>IF(COUNTIF(AM12:AM47,"KV")=0,"",COUNTIF(AM12:AM47,"KV"))</f>
        <v/>
      </c>
      <c r="AN59" s="33"/>
      <c r="AO59" s="34"/>
      <c r="AP59" s="34"/>
      <c r="AQ59" s="34"/>
      <c r="AR59" s="9"/>
      <c r="AS59" s="35" t="str">
        <f>IF(COUNTIF(AS12:AS47,"KV")=0,"",COUNTIF(AS12:AS47,"KV"))</f>
        <v/>
      </c>
      <c r="AT59" s="33"/>
      <c r="AU59" s="34"/>
      <c r="AV59" s="34"/>
      <c r="AW59" s="34"/>
      <c r="AX59" s="9"/>
      <c r="AY59" s="35" t="str">
        <f>IF(COUNTIF(AY12:AY47,"KV")=0,"",COUNTIF(AY12:AY47,"KV"))</f>
        <v/>
      </c>
      <c r="AZ59" s="36"/>
      <c r="BA59" s="34"/>
      <c r="BB59" s="34"/>
      <c r="BC59" s="34"/>
      <c r="BD59" s="9"/>
      <c r="BE59" s="95" t="str">
        <f t="shared" si="48"/>
        <v/>
      </c>
    </row>
    <row r="60" spans="1:57" s="123" customFormat="1" ht="15.75" customHeight="1">
      <c r="A60" s="179"/>
      <c r="B60" s="108"/>
      <c r="C60" s="180" t="s">
        <v>73</v>
      </c>
      <c r="D60" s="41"/>
      <c r="E60" s="42"/>
      <c r="F60" s="42"/>
      <c r="G60" s="42"/>
      <c r="H60" s="19"/>
      <c r="I60" s="35" t="str">
        <f>IF(COUNTIF(I12:I47,"SZG")=0,"",COUNTIF(I12:I47,"SZG"))</f>
        <v/>
      </c>
      <c r="J60" s="41"/>
      <c r="K60" s="42"/>
      <c r="L60" s="42"/>
      <c r="M60" s="42"/>
      <c r="N60" s="19"/>
      <c r="O60" s="35" t="str">
        <f>IF(COUNTIF(O12:O47,"SZG")=0,"",COUNTIF(O12:O47,"SZG"))</f>
        <v/>
      </c>
      <c r="P60" s="41"/>
      <c r="Q60" s="42"/>
      <c r="R60" s="42"/>
      <c r="S60" s="42"/>
      <c r="T60" s="19"/>
      <c r="U60" s="35" t="str">
        <f>IF(COUNTIF(U12:U47,"SZG")=0,"",COUNTIF(U12:U47,"SZG"))</f>
        <v/>
      </c>
      <c r="V60" s="41"/>
      <c r="W60" s="42"/>
      <c r="X60" s="42"/>
      <c r="Y60" s="42"/>
      <c r="Z60" s="19"/>
      <c r="AA60" s="35" t="str">
        <f>IF(COUNTIF(AA12:AA47,"SZG")=0,"",COUNTIF(AA12:AA47,"SZG"))</f>
        <v/>
      </c>
      <c r="AB60" s="41"/>
      <c r="AC60" s="42"/>
      <c r="AD60" s="42"/>
      <c r="AE60" s="42"/>
      <c r="AF60" s="19"/>
      <c r="AG60" s="35" t="str">
        <f>IF(COUNTIF(AG12:AG47,"SZG")=0,"",COUNTIF(AG12:AG47,"SZG"))</f>
        <v/>
      </c>
      <c r="AH60" s="41"/>
      <c r="AI60" s="42"/>
      <c r="AJ60" s="42"/>
      <c r="AK60" s="42"/>
      <c r="AL60" s="19"/>
      <c r="AM60" s="35" t="str">
        <f>IF(COUNTIF(AM12:AM47,"SZG")=0,"",COUNTIF(AM12:AM47,"SZG"))</f>
        <v/>
      </c>
      <c r="AN60" s="41"/>
      <c r="AO60" s="42"/>
      <c r="AP60" s="42"/>
      <c r="AQ60" s="42"/>
      <c r="AR60" s="19"/>
      <c r="AS60" s="35" t="str">
        <f>IF(COUNTIF(AS12:AS47,"SZG")=0,"",COUNTIF(AS12:AS47,"SZG"))</f>
        <v/>
      </c>
      <c r="AT60" s="41"/>
      <c r="AU60" s="42"/>
      <c r="AV60" s="42"/>
      <c r="AW60" s="42"/>
      <c r="AX60" s="19"/>
      <c r="AY60" s="35" t="str">
        <f>IF(COUNTIF(AY12:AY47,"SZG")=0,"",COUNTIF(AY12:AY47,"SZG"))</f>
        <v/>
      </c>
      <c r="AZ60" s="36"/>
      <c r="BA60" s="34"/>
      <c r="BB60" s="34"/>
      <c r="BC60" s="34"/>
      <c r="BD60" s="9"/>
      <c r="BE60" s="95" t="str">
        <f t="shared" si="48"/>
        <v/>
      </c>
    </row>
    <row r="61" spans="1:57" s="123" customFormat="1" ht="15.75" customHeight="1">
      <c r="A61" s="179"/>
      <c r="B61" s="108"/>
      <c r="C61" s="180" t="s">
        <v>74</v>
      </c>
      <c r="D61" s="41"/>
      <c r="E61" s="42"/>
      <c r="F61" s="42"/>
      <c r="G61" s="42"/>
      <c r="H61" s="19"/>
      <c r="I61" s="35" t="str">
        <f>IF(COUNTIF(I12:I47,"ZV")=0,"",COUNTIF(I12:I47,"ZV"))</f>
        <v/>
      </c>
      <c r="J61" s="41"/>
      <c r="K61" s="42"/>
      <c r="L61" s="42"/>
      <c r="M61" s="42"/>
      <c r="N61" s="19"/>
      <c r="O61" s="35" t="str">
        <f>IF(COUNTIF(O12:O47,"ZV")=0,"",COUNTIF(O12:O47,"ZV"))</f>
        <v/>
      </c>
      <c r="P61" s="41"/>
      <c r="Q61" s="42"/>
      <c r="R61" s="42"/>
      <c r="S61" s="42"/>
      <c r="T61" s="19"/>
      <c r="U61" s="35" t="str">
        <f>IF(COUNTIF(U12:U47,"ZV")=0,"",COUNTIF(U12:U47,"ZV"))</f>
        <v/>
      </c>
      <c r="V61" s="41"/>
      <c r="W61" s="42"/>
      <c r="X61" s="42"/>
      <c r="Y61" s="42"/>
      <c r="Z61" s="19"/>
      <c r="AA61" s="35" t="str">
        <f>IF(COUNTIF(AA12:AA47,"ZV")=0,"",COUNTIF(AA12:AA47,"ZV"))</f>
        <v/>
      </c>
      <c r="AB61" s="41"/>
      <c r="AC61" s="42"/>
      <c r="AD61" s="42"/>
      <c r="AE61" s="42"/>
      <c r="AF61" s="19"/>
      <c r="AG61" s="35" t="str">
        <f>IF(COUNTIF(AG12:AG47,"ZV")=0,"",COUNTIF(AG12:AG47,"ZV"))</f>
        <v/>
      </c>
      <c r="AH61" s="41"/>
      <c r="AI61" s="42"/>
      <c r="AJ61" s="42"/>
      <c r="AK61" s="42"/>
      <c r="AL61" s="19"/>
      <c r="AM61" s="35" t="str">
        <f>IF(COUNTIF(AM12:AM47,"ZV")=0,"",COUNTIF(AM12:AM47,"ZV"))</f>
        <v/>
      </c>
      <c r="AN61" s="41"/>
      <c r="AO61" s="42"/>
      <c r="AP61" s="42"/>
      <c r="AQ61" s="42"/>
      <c r="AR61" s="19"/>
      <c r="AS61" s="35" t="str">
        <f>IF(COUNTIF(AS12:AS47,"ZV")=0,"",COUNTIF(AS12:AS47,"ZV"))</f>
        <v/>
      </c>
      <c r="AT61" s="41"/>
      <c r="AU61" s="42"/>
      <c r="AV61" s="42"/>
      <c r="AW61" s="42"/>
      <c r="AX61" s="19"/>
      <c r="AY61" s="35" t="str">
        <f>IF(COUNTIF(AY12:AY47,"ZV")=0,"",COUNTIF(AY12:AY47,"ZV"))</f>
        <v/>
      </c>
      <c r="AZ61" s="36"/>
      <c r="BA61" s="34"/>
      <c r="BB61" s="34"/>
      <c r="BC61" s="34"/>
      <c r="BD61" s="9"/>
      <c r="BE61" s="95" t="str">
        <f t="shared" si="48"/>
        <v/>
      </c>
    </row>
    <row r="62" spans="1:57" s="123" customFormat="1" ht="15.75" customHeight="1" thickBot="1">
      <c r="A62" s="43"/>
      <c r="B62" s="29"/>
      <c r="C62" s="30" t="s">
        <v>26</v>
      </c>
      <c r="D62" s="44"/>
      <c r="E62" s="45"/>
      <c r="F62" s="45"/>
      <c r="G62" s="45"/>
      <c r="H62" s="46"/>
      <c r="I62" s="47" t="str">
        <f>IF(SUM(I50:I61)=0,"",SUM(I50:I61))</f>
        <v/>
      </c>
      <c r="J62" s="44"/>
      <c r="K62" s="45"/>
      <c r="L62" s="45"/>
      <c r="M62" s="45"/>
      <c r="N62" s="46"/>
      <c r="O62" s="47" t="str">
        <f>IF(SUM(O50:O61)=0,"",SUM(O50:O61))</f>
        <v/>
      </c>
      <c r="P62" s="44"/>
      <c r="Q62" s="45"/>
      <c r="R62" s="45"/>
      <c r="S62" s="45"/>
      <c r="T62" s="46"/>
      <c r="U62" s="47" t="str">
        <f>IF(SUM(U50:U61)=0,"",SUM(U50:U61))</f>
        <v/>
      </c>
      <c r="V62" s="44"/>
      <c r="W62" s="45"/>
      <c r="X62" s="45"/>
      <c r="Y62" s="45"/>
      <c r="Z62" s="46"/>
      <c r="AA62" s="47" t="str">
        <f>IF(SUM(AA50:AA61)=0,"",SUM(AA50:AA61))</f>
        <v/>
      </c>
      <c r="AB62" s="44"/>
      <c r="AC62" s="45"/>
      <c r="AD62" s="45"/>
      <c r="AE62" s="45"/>
      <c r="AF62" s="46"/>
      <c r="AG62" s="47">
        <f>IF(SUM(AG50:AG61)=0,"",SUM(AG50:AG61))</f>
        <v>4</v>
      </c>
      <c r="AH62" s="44"/>
      <c r="AI62" s="45"/>
      <c r="AJ62" s="45"/>
      <c r="AK62" s="45"/>
      <c r="AL62" s="46"/>
      <c r="AM62" s="47">
        <f>IF(SUM(AM50:AM61)=0,"",SUM(AM50:AM61))</f>
        <v>5</v>
      </c>
      <c r="AN62" s="44"/>
      <c r="AO62" s="45"/>
      <c r="AP62" s="45"/>
      <c r="AQ62" s="45"/>
      <c r="AR62" s="46"/>
      <c r="AS62" s="47">
        <f>IF(SUM(AS50:AS61)=0,"",SUM(AS50:AS61))</f>
        <v>5</v>
      </c>
      <c r="AT62" s="44"/>
      <c r="AU62" s="45"/>
      <c r="AV62" s="45"/>
      <c r="AW62" s="45"/>
      <c r="AX62" s="46"/>
      <c r="AY62" s="47">
        <f>IF(SUM(AY50:AY61)=0,"",SUM(AY50:AY61))</f>
        <v>5</v>
      </c>
      <c r="AZ62" s="48"/>
      <c r="BA62" s="45"/>
      <c r="BB62" s="45"/>
      <c r="BC62" s="45"/>
      <c r="BD62" s="46"/>
      <c r="BE62" s="95">
        <f t="shared" si="48"/>
        <v>19</v>
      </c>
    </row>
    <row r="63" spans="1:57" s="123" customFormat="1" ht="15.75" customHeight="1" thickTop="1">
      <c r="A63" s="182"/>
      <c r="B63" s="183"/>
      <c r="C63" s="183"/>
    </row>
    <row r="64" spans="1:57" s="123" customFormat="1" ht="15.75" customHeight="1">
      <c r="A64" s="182"/>
      <c r="B64" s="183"/>
      <c r="C64" s="183"/>
    </row>
    <row r="65" spans="1:3" s="123" customFormat="1" ht="15.75" customHeight="1">
      <c r="A65" s="182"/>
      <c r="B65" s="183"/>
      <c r="C65" s="183"/>
    </row>
    <row r="66" spans="1:3" s="123" customFormat="1" ht="15.75" customHeight="1">
      <c r="A66" s="182"/>
      <c r="B66" s="183"/>
      <c r="C66" s="183"/>
    </row>
    <row r="67" spans="1:3" s="123" customFormat="1" ht="15.75" customHeight="1">
      <c r="A67" s="182"/>
      <c r="B67" s="183"/>
      <c r="C67" s="183"/>
    </row>
    <row r="68" spans="1:3" s="123" customFormat="1" ht="15.75" customHeight="1">
      <c r="A68" s="182"/>
      <c r="B68" s="183"/>
      <c r="C68" s="183"/>
    </row>
    <row r="69" spans="1:3" s="123" customFormat="1" ht="15.75" customHeight="1">
      <c r="A69" s="182"/>
      <c r="B69" s="183"/>
      <c r="C69" s="183"/>
    </row>
    <row r="70" spans="1:3" s="123" customFormat="1" ht="15.75" customHeight="1">
      <c r="A70" s="182"/>
      <c r="B70" s="183"/>
      <c r="C70" s="183"/>
    </row>
    <row r="71" spans="1:3" s="123" customFormat="1" ht="15.75" customHeight="1">
      <c r="A71" s="182"/>
      <c r="B71" s="183"/>
      <c r="C71" s="183"/>
    </row>
    <row r="72" spans="1:3" s="123" customFormat="1" ht="15.75" customHeight="1">
      <c r="A72" s="182"/>
      <c r="B72" s="183"/>
      <c r="C72" s="183"/>
    </row>
    <row r="73" spans="1:3" s="123" customFormat="1" ht="15.75" customHeight="1">
      <c r="A73" s="182"/>
      <c r="B73" s="183"/>
      <c r="C73" s="183"/>
    </row>
    <row r="74" spans="1:3" s="123" customFormat="1" ht="15.75" customHeight="1">
      <c r="A74" s="182"/>
      <c r="B74" s="183"/>
      <c r="C74" s="183"/>
    </row>
    <row r="75" spans="1:3" s="123" customFormat="1" ht="15.75" customHeight="1">
      <c r="A75" s="182"/>
      <c r="B75" s="183"/>
      <c r="C75" s="183"/>
    </row>
    <row r="76" spans="1:3" s="123" customFormat="1" ht="15.75" customHeight="1">
      <c r="A76" s="182"/>
      <c r="B76" s="183"/>
      <c r="C76" s="183"/>
    </row>
    <row r="77" spans="1:3" s="123" customFormat="1" ht="15.75" customHeight="1">
      <c r="A77" s="182"/>
      <c r="B77" s="183"/>
      <c r="C77" s="183"/>
    </row>
    <row r="78" spans="1:3" s="123" customFormat="1" ht="15.75" customHeight="1">
      <c r="A78" s="182"/>
      <c r="B78" s="183"/>
      <c r="C78" s="183"/>
    </row>
    <row r="79" spans="1:3" s="123" customFormat="1" ht="15.75" customHeight="1">
      <c r="A79" s="182"/>
      <c r="B79" s="183"/>
      <c r="C79" s="183"/>
    </row>
    <row r="80" spans="1:3" s="123" customFormat="1" ht="15.75" customHeight="1">
      <c r="A80" s="182"/>
      <c r="B80" s="183"/>
      <c r="C80" s="183"/>
    </row>
    <row r="81" spans="1:3" s="123" customFormat="1" ht="15.75" customHeight="1">
      <c r="A81" s="182"/>
      <c r="B81" s="183"/>
      <c r="C81" s="183"/>
    </row>
    <row r="82" spans="1:3" s="123" customFormat="1" ht="15.75" customHeight="1">
      <c r="A82" s="182"/>
      <c r="B82" s="183"/>
      <c r="C82" s="183"/>
    </row>
    <row r="83" spans="1:3" s="123" customFormat="1" ht="15.75" customHeight="1">
      <c r="A83" s="182"/>
      <c r="B83" s="183"/>
      <c r="C83" s="183"/>
    </row>
    <row r="84" spans="1:3" s="123" customFormat="1" ht="15.75" customHeight="1">
      <c r="A84" s="182"/>
      <c r="B84" s="183"/>
      <c r="C84" s="183"/>
    </row>
    <row r="85" spans="1:3" s="123" customFormat="1" ht="15.75" customHeight="1">
      <c r="A85" s="182"/>
      <c r="B85" s="183"/>
      <c r="C85" s="183"/>
    </row>
    <row r="86" spans="1:3" s="123" customFormat="1" ht="15.75" customHeight="1">
      <c r="A86" s="182"/>
      <c r="B86" s="183"/>
      <c r="C86" s="183"/>
    </row>
    <row r="87" spans="1:3" s="123" customFormat="1" ht="15.75" customHeight="1">
      <c r="A87" s="182"/>
      <c r="B87" s="183"/>
      <c r="C87" s="183"/>
    </row>
    <row r="88" spans="1:3" s="123" customFormat="1" ht="15.75" customHeight="1">
      <c r="A88" s="182"/>
      <c r="B88" s="183"/>
      <c r="C88" s="183"/>
    </row>
    <row r="89" spans="1:3" s="123" customFormat="1" ht="15.75" customHeight="1">
      <c r="A89" s="182"/>
      <c r="B89" s="183"/>
      <c r="C89" s="183"/>
    </row>
    <row r="90" spans="1:3" s="123" customFormat="1" ht="15.75" customHeight="1">
      <c r="A90" s="182"/>
      <c r="B90" s="183"/>
      <c r="C90" s="183"/>
    </row>
    <row r="91" spans="1:3" s="123" customFormat="1" ht="15.75" customHeight="1">
      <c r="A91" s="182"/>
      <c r="B91" s="183"/>
      <c r="C91" s="183"/>
    </row>
    <row r="92" spans="1:3" s="123" customFormat="1" ht="15.75" customHeight="1">
      <c r="A92" s="182"/>
      <c r="B92" s="183"/>
      <c r="C92" s="183"/>
    </row>
    <row r="93" spans="1:3" s="123" customFormat="1" ht="15.75" customHeight="1">
      <c r="A93" s="182"/>
      <c r="B93" s="183"/>
      <c r="C93" s="183"/>
    </row>
    <row r="94" spans="1:3" s="123" customFormat="1" ht="15.75" customHeight="1">
      <c r="A94" s="182"/>
      <c r="B94" s="183"/>
      <c r="C94" s="183"/>
    </row>
    <row r="95" spans="1:3" s="123" customFormat="1" ht="15.75" customHeight="1">
      <c r="A95" s="182"/>
      <c r="B95" s="183"/>
      <c r="C95" s="183"/>
    </row>
    <row r="96" spans="1:3" s="123" customFormat="1" ht="15.75" customHeight="1">
      <c r="A96" s="182"/>
      <c r="B96" s="183"/>
      <c r="C96" s="183"/>
    </row>
    <row r="97" spans="1:3" s="123" customFormat="1" ht="15.75" customHeight="1">
      <c r="A97" s="182"/>
      <c r="B97" s="183"/>
      <c r="C97" s="183"/>
    </row>
    <row r="98" spans="1:3" s="123" customFormat="1" ht="15.75" customHeight="1">
      <c r="A98" s="182"/>
      <c r="B98" s="183"/>
      <c r="C98" s="183"/>
    </row>
    <row r="99" spans="1:3" s="123" customFormat="1" ht="15.75" customHeight="1">
      <c r="A99" s="182"/>
      <c r="B99" s="183"/>
      <c r="C99" s="183"/>
    </row>
    <row r="100" spans="1:3" s="123" customFormat="1" ht="15.75" customHeight="1">
      <c r="A100" s="182"/>
      <c r="B100" s="183"/>
      <c r="C100" s="183"/>
    </row>
    <row r="101" spans="1:3" s="123" customFormat="1" ht="15.75" customHeight="1">
      <c r="A101" s="182"/>
      <c r="B101" s="183"/>
      <c r="C101" s="183"/>
    </row>
    <row r="102" spans="1:3" s="123" customFormat="1" ht="15.75" customHeight="1">
      <c r="A102" s="182"/>
      <c r="B102" s="183"/>
      <c r="C102" s="183"/>
    </row>
    <row r="103" spans="1:3" s="123" customFormat="1" ht="15.75" customHeight="1">
      <c r="A103" s="182"/>
      <c r="B103" s="183"/>
      <c r="C103" s="183"/>
    </row>
    <row r="104" spans="1:3" s="123" customFormat="1" ht="15.75" customHeight="1">
      <c r="A104" s="182"/>
      <c r="B104" s="183"/>
      <c r="C104" s="183"/>
    </row>
    <row r="105" spans="1:3" s="123" customFormat="1" ht="15.75" customHeight="1">
      <c r="A105" s="182"/>
      <c r="B105" s="183"/>
      <c r="C105" s="183"/>
    </row>
    <row r="106" spans="1:3" s="123" customFormat="1" ht="15.75" customHeight="1">
      <c r="A106" s="182"/>
      <c r="B106" s="183"/>
      <c r="C106" s="183"/>
    </row>
    <row r="107" spans="1:3" s="123" customFormat="1" ht="15.75" customHeight="1">
      <c r="A107" s="182"/>
      <c r="B107" s="183"/>
      <c r="C107" s="183"/>
    </row>
    <row r="108" spans="1:3" s="123" customFormat="1" ht="15.75" customHeight="1">
      <c r="A108" s="182"/>
      <c r="B108" s="183"/>
      <c r="C108" s="183"/>
    </row>
    <row r="109" spans="1:3" s="123" customFormat="1" ht="15.75" customHeight="1">
      <c r="A109" s="182"/>
      <c r="B109" s="183"/>
      <c r="C109" s="183"/>
    </row>
    <row r="110" spans="1:3" s="123" customFormat="1" ht="15.75" customHeight="1">
      <c r="A110" s="182"/>
      <c r="B110" s="183"/>
      <c r="C110" s="183"/>
    </row>
    <row r="111" spans="1:3" s="123" customFormat="1" ht="15.75" customHeight="1">
      <c r="A111" s="182"/>
      <c r="B111" s="183"/>
      <c r="C111" s="183"/>
    </row>
    <row r="112" spans="1:3" s="123" customFormat="1" ht="15.75" customHeight="1">
      <c r="A112" s="182"/>
      <c r="B112" s="183"/>
      <c r="C112" s="183"/>
    </row>
    <row r="113" spans="1:3" s="123" customFormat="1" ht="15.75" customHeight="1">
      <c r="A113" s="182"/>
      <c r="B113" s="183"/>
      <c r="C113" s="183"/>
    </row>
    <row r="114" spans="1:3" s="123" customFormat="1" ht="15.75" customHeight="1">
      <c r="A114" s="182"/>
      <c r="B114" s="183"/>
      <c r="C114" s="183"/>
    </row>
    <row r="115" spans="1:3" s="123" customFormat="1" ht="15.75" customHeight="1">
      <c r="A115" s="182"/>
      <c r="B115" s="183"/>
      <c r="C115" s="183"/>
    </row>
    <row r="116" spans="1:3" s="123" customFormat="1" ht="15.75" customHeight="1">
      <c r="A116" s="182"/>
      <c r="B116" s="183"/>
      <c r="C116" s="183"/>
    </row>
    <row r="117" spans="1:3" s="123" customFormat="1" ht="15.75" customHeight="1">
      <c r="A117" s="182"/>
      <c r="B117" s="183"/>
      <c r="C117" s="183"/>
    </row>
    <row r="118" spans="1:3" s="123" customFormat="1" ht="15.75" customHeight="1">
      <c r="A118" s="182"/>
      <c r="B118" s="183"/>
      <c r="C118" s="183"/>
    </row>
    <row r="119" spans="1:3" s="123" customFormat="1" ht="15.75" customHeight="1">
      <c r="A119" s="182"/>
      <c r="B119" s="183"/>
      <c r="C119" s="183"/>
    </row>
    <row r="120" spans="1:3" s="123" customFormat="1" ht="15.75" customHeight="1">
      <c r="A120" s="182"/>
      <c r="B120" s="183"/>
      <c r="C120" s="183"/>
    </row>
    <row r="121" spans="1:3" s="123" customFormat="1" ht="15.75" customHeight="1">
      <c r="A121" s="182"/>
      <c r="B121" s="183"/>
      <c r="C121" s="183"/>
    </row>
    <row r="122" spans="1:3" s="123" customFormat="1" ht="15.75" customHeight="1">
      <c r="A122" s="182"/>
      <c r="B122" s="183"/>
      <c r="C122" s="183"/>
    </row>
    <row r="123" spans="1:3" s="123" customFormat="1" ht="15.75" customHeight="1">
      <c r="A123" s="182"/>
      <c r="B123" s="183"/>
      <c r="C123" s="183"/>
    </row>
    <row r="124" spans="1:3" s="123" customFormat="1" ht="15.75" customHeight="1">
      <c r="A124" s="182"/>
      <c r="B124" s="183"/>
      <c r="C124" s="183"/>
    </row>
    <row r="125" spans="1:3" s="123" customFormat="1" ht="15.75" customHeight="1">
      <c r="A125" s="182"/>
      <c r="B125" s="183"/>
      <c r="C125" s="183"/>
    </row>
    <row r="126" spans="1:3" s="123" customFormat="1" ht="15.75" customHeight="1">
      <c r="A126" s="182"/>
      <c r="B126" s="183"/>
      <c r="C126" s="183"/>
    </row>
    <row r="127" spans="1:3" s="123" customFormat="1" ht="15.75" customHeight="1">
      <c r="A127" s="182"/>
      <c r="B127" s="183"/>
      <c r="C127" s="183"/>
    </row>
    <row r="128" spans="1:3" s="123" customFormat="1" ht="15.75" customHeight="1">
      <c r="A128" s="182"/>
      <c r="B128" s="121"/>
      <c r="C128" s="121"/>
    </row>
    <row r="129" spans="1:57" s="123" customFormat="1" ht="15.75" customHeight="1">
      <c r="A129" s="182"/>
      <c r="B129" s="121"/>
      <c r="C129" s="121"/>
    </row>
    <row r="130" spans="1:57" s="123" customFormat="1" ht="15.75" customHeight="1">
      <c r="A130" s="182"/>
      <c r="B130" s="121"/>
      <c r="C130" s="121"/>
    </row>
    <row r="131" spans="1:57" s="123" customFormat="1" ht="15.75" customHeight="1">
      <c r="A131" s="182"/>
      <c r="B131" s="121"/>
      <c r="C131" s="121"/>
    </row>
    <row r="132" spans="1:57" s="123" customFormat="1" ht="15.75" customHeight="1">
      <c r="A132" s="182"/>
      <c r="B132" s="121"/>
      <c r="C132" s="121"/>
    </row>
    <row r="133" spans="1:57" s="123" customFormat="1" ht="15.75" customHeight="1">
      <c r="A133" s="182"/>
      <c r="B133" s="121"/>
      <c r="C133" s="121"/>
    </row>
    <row r="134" spans="1:57" s="123" customFormat="1" ht="15.75" customHeight="1">
      <c r="A134" s="182"/>
      <c r="B134" s="121"/>
      <c r="C134" s="121"/>
    </row>
    <row r="135" spans="1:57" ht="15.75" customHeight="1">
      <c r="A135" s="182"/>
      <c r="B135" s="121"/>
      <c r="C135" s="121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</row>
    <row r="136" spans="1:57" ht="15.75" customHeight="1">
      <c r="A136" s="182"/>
      <c r="B136" s="121"/>
      <c r="C136" s="121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</row>
    <row r="137" spans="1:57" ht="15.75" customHeight="1">
      <c r="A137" s="184"/>
      <c r="B137" s="119"/>
      <c r="C137" s="119"/>
    </row>
    <row r="138" spans="1:57" ht="15.75" customHeight="1">
      <c r="A138" s="184"/>
      <c r="B138" s="119"/>
      <c r="C138" s="119"/>
    </row>
    <row r="139" spans="1:57" ht="15.75" customHeight="1">
      <c r="A139" s="184"/>
      <c r="B139" s="119"/>
      <c r="C139" s="119"/>
    </row>
    <row r="140" spans="1:57" ht="15.75" customHeight="1">
      <c r="A140" s="184"/>
      <c r="B140" s="119"/>
      <c r="C140" s="119"/>
    </row>
    <row r="141" spans="1:57" ht="15.75" customHeight="1">
      <c r="A141" s="184"/>
      <c r="B141" s="119"/>
      <c r="C141" s="119"/>
    </row>
    <row r="142" spans="1:57" ht="15.75" customHeight="1">
      <c r="A142" s="184"/>
      <c r="B142" s="119"/>
      <c r="C142" s="119"/>
    </row>
    <row r="143" spans="1:57" ht="15.75" customHeight="1">
      <c r="A143" s="184"/>
      <c r="B143" s="119"/>
      <c r="C143" s="119"/>
    </row>
    <row r="144" spans="1:57" ht="15.75" customHeight="1">
      <c r="A144" s="184"/>
      <c r="B144" s="119"/>
      <c r="C144" s="119"/>
    </row>
    <row r="145" spans="1:3" ht="15.75" customHeight="1">
      <c r="A145" s="184"/>
      <c r="B145" s="119"/>
      <c r="C145" s="119"/>
    </row>
    <row r="146" spans="1:3" ht="15.75" customHeight="1">
      <c r="A146" s="184"/>
      <c r="B146" s="119"/>
      <c r="C146" s="119"/>
    </row>
    <row r="147" spans="1:3" ht="15.75" customHeight="1">
      <c r="A147" s="184"/>
      <c r="B147" s="119"/>
      <c r="C147" s="119"/>
    </row>
    <row r="148" spans="1:3" ht="15.75" customHeight="1">
      <c r="A148" s="184"/>
      <c r="B148" s="119"/>
      <c r="C148" s="119"/>
    </row>
    <row r="149" spans="1:3" ht="15.75" customHeight="1">
      <c r="A149" s="184"/>
      <c r="B149" s="119"/>
      <c r="C149" s="119"/>
    </row>
    <row r="150" spans="1:3" ht="15.75" customHeight="1">
      <c r="A150" s="184"/>
      <c r="B150" s="119"/>
      <c r="C150" s="119"/>
    </row>
    <row r="151" spans="1:3" ht="15.75" customHeight="1">
      <c r="A151" s="184"/>
      <c r="B151" s="119"/>
      <c r="C151" s="119"/>
    </row>
    <row r="152" spans="1:3" ht="15.75" customHeight="1">
      <c r="A152" s="184"/>
      <c r="B152" s="119"/>
      <c r="C152" s="119"/>
    </row>
    <row r="153" spans="1:3" ht="15.75" customHeight="1">
      <c r="A153" s="184"/>
      <c r="B153" s="119"/>
      <c r="C153" s="119"/>
    </row>
    <row r="154" spans="1:3" ht="15.75" customHeight="1">
      <c r="A154" s="184"/>
      <c r="B154" s="119"/>
      <c r="C154" s="119"/>
    </row>
    <row r="155" spans="1:3" ht="15.75" customHeight="1">
      <c r="A155" s="184"/>
      <c r="B155" s="119"/>
      <c r="C155" s="119"/>
    </row>
    <row r="156" spans="1:3" ht="15.75" customHeight="1">
      <c r="A156" s="184"/>
      <c r="B156" s="119"/>
      <c r="C156" s="119"/>
    </row>
    <row r="157" spans="1:3" ht="15.75" customHeight="1">
      <c r="A157" s="184"/>
      <c r="B157" s="119"/>
      <c r="C157" s="119"/>
    </row>
    <row r="158" spans="1:3" ht="15.75" customHeight="1">
      <c r="A158" s="184"/>
      <c r="B158" s="119"/>
      <c r="C158" s="119"/>
    </row>
    <row r="159" spans="1:3" ht="15.75" customHeight="1">
      <c r="A159" s="184"/>
      <c r="B159" s="119"/>
      <c r="C159" s="119"/>
    </row>
    <row r="160" spans="1:3" ht="15.75" customHeight="1">
      <c r="A160" s="184"/>
      <c r="B160" s="119"/>
      <c r="C160" s="119"/>
    </row>
    <row r="161" spans="1:3" ht="15.75" customHeight="1">
      <c r="A161" s="184"/>
      <c r="B161" s="119"/>
      <c r="C161" s="119"/>
    </row>
    <row r="162" spans="1:3" ht="15.75" customHeight="1">
      <c r="A162" s="184"/>
      <c r="B162" s="119"/>
      <c r="C162" s="119"/>
    </row>
    <row r="163" spans="1:3" ht="15.75" customHeight="1">
      <c r="A163" s="184"/>
      <c r="B163" s="119"/>
      <c r="C163" s="119"/>
    </row>
    <row r="164" spans="1:3" ht="15.75" customHeight="1">
      <c r="A164" s="184"/>
      <c r="B164" s="119"/>
      <c r="C164" s="119"/>
    </row>
    <row r="165" spans="1:3" ht="15.75" customHeight="1">
      <c r="A165" s="184"/>
      <c r="B165" s="119"/>
      <c r="C165" s="119"/>
    </row>
    <row r="166" spans="1:3" ht="15.75" customHeight="1">
      <c r="A166" s="184"/>
      <c r="B166" s="119"/>
      <c r="C166" s="119"/>
    </row>
    <row r="167" spans="1:3" ht="15.75" customHeight="1">
      <c r="A167" s="184"/>
      <c r="B167" s="119"/>
      <c r="C167" s="119"/>
    </row>
    <row r="168" spans="1:3" ht="15.75" customHeight="1">
      <c r="A168" s="184"/>
      <c r="B168" s="119"/>
      <c r="C168" s="119"/>
    </row>
    <row r="169" spans="1:3">
      <c r="A169" s="184"/>
      <c r="B169" s="119"/>
      <c r="C169" s="119"/>
    </row>
    <row r="170" spans="1:3">
      <c r="A170" s="184"/>
      <c r="B170" s="119"/>
      <c r="C170" s="119"/>
    </row>
    <row r="171" spans="1:3">
      <c r="A171" s="184"/>
      <c r="B171" s="119"/>
      <c r="C171" s="119"/>
    </row>
    <row r="172" spans="1:3">
      <c r="A172" s="184"/>
      <c r="B172" s="119"/>
      <c r="C172" s="119"/>
    </row>
    <row r="173" spans="1:3">
      <c r="A173" s="184"/>
      <c r="B173" s="119"/>
      <c r="C173" s="119"/>
    </row>
    <row r="174" spans="1:3">
      <c r="A174" s="184"/>
      <c r="B174" s="119"/>
      <c r="C174" s="119"/>
    </row>
    <row r="175" spans="1:3">
      <c r="A175" s="184"/>
      <c r="B175" s="119"/>
      <c r="C175" s="119"/>
    </row>
    <row r="176" spans="1:3">
      <c r="A176" s="184"/>
      <c r="B176" s="119"/>
      <c r="C176" s="119"/>
    </row>
    <row r="177" spans="1:3">
      <c r="A177" s="184"/>
      <c r="B177" s="119"/>
      <c r="C177" s="119"/>
    </row>
    <row r="178" spans="1:3">
      <c r="A178" s="184"/>
      <c r="B178" s="119"/>
      <c r="C178" s="119"/>
    </row>
    <row r="179" spans="1:3">
      <c r="A179" s="184"/>
      <c r="B179" s="119"/>
      <c r="C179" s="119"/>
    </row>
    <row r="180" spans="1:3">
      <c r="A180" s="184"/>
      <c r="B180" s="119"/>
      <c r="C180" s="119"/>
    </row>
    <row r="181" spans="1:3">
      <c r="A181" s="184"/>
      <c r="B181" s="119"/>
      <c r="C181" s="119"/>
    </row>
    <row r="182" spans="1:3">
      <c r="A182" s="184"/>
      <c r="B182" s="119"/>
      <c r="C182" s="119"/>
    </row>
    <row r="183" spans="1:3">
      <c r="A183" s="184"/>
      <c r="B183" s="119"/>
      <c r="C183" s="119"/>
    </row>
    <row r="184" spans="1:3">
      <c r="A184" s="184"/>
      <c r="B184" s="119"/>
      <c r="C184" s="119"/>
    </row>
    <row r="185" spans="1:3">
      <c r="A185" s="184"/>
      <c r="B185" s="119"/>
      <c r="C185" s="119"/>
    </row>
    <row r="186" spans="1:3">
      <c r="A186" s="184"/>
      <c r="B186" s="119"/>
      <c r="C186" s="119"/>
    </row>
    <row r="187" spans="1:3">
      <c r="A187" s="184"/>
      <c r="B187" s="119"/>
      <c r="C187" s="119"/>
    </row>
    <row r="188" spans="1:3">
      <c r="A188" s="184"/>
      <c r="B188" s="119"/>
      <c r="C188" s="119"/>
    </row>
    <row r="189" spans="1:3">
      <c r="A189" s="184"/>
      <c r="B189" s="119"/>
      <c r="C189" s="119"/>
    </row>
    <row r="190" spans="1:3">
      <c r="A190" s="184"/>
      <c r="B190" s="119"/>
      <c r="C190" s="119"/>
    </row>
    <row r="191" spans="1:3">
      <c r="A191" s="184"/>
      <c r="B191" s="119"/>
      <c r="C191" s="119"/>
    </row>
    <row r="192" spans="1:3">
      <c r="A192" s="184"/>
      <c r="B192" s="119"/>
      <c r="C192" s="119"/>
    </row>
    <row r="193" spans="1:3">
      <c r="A193" s="184"/>
      <c r="B193" s="119"/>
      <c r="C193" s="119"/>
    </row>
    <row r="194" spans="1:3">
      <c r="A194" s="184"/>
      <c r="B194" s="119"/>
      <c r="C194" s="119"/>
    </row>
    <row r="195" spans="1:3">
      <c r="A195" s="184"/>
      <c r="B195" s="119"/>
      <c r="C195" s="119"/>
    </row>
    <row r="196" spans="1:3">
      <c r="A196" s="184"/>
      <c r="B196" s="119"/>
      <c r="C196" s="119"/>
    </row>
    <row r="197" spans="1:3">
      <c r="A197" s="184"/>
      <c r="B197" s="119"/>
      <c r="C197" s="119"/>
    </row>
    <row r="198" spans="1:3">
      <c r="A198" s="184"/>
      <c r="B198" s="119"/>
      <c r="C198" s="119"/>
    </row>
    <row r="199" spans="1:3">
      <c r="A199" s="184"/>
      <c r="B199" s="119"/>
      <c r="C199" s="119"/>
    </row>
    <row r="200" spans="1:3">
      <c r="A200" s="184"/>
      <c r="B200" s="119"/>
      <c r="C200" s="119"/>
    </row>
    <row r="201" spans="1:3">
      <c r="A201" s="184"/>
      <c r="B201" s="119"/>
      <c r="C201" s="119"/>
    </row>
    <row r="202" spans="1:3">
      <c r="A202" s="184"/>
      <c r="B202" s="119"/>
      <c r="C202" s="119"/>
    </row>
    <row r="203" spans="1:3">
      <c r="A203" s="184"/>
      <c r="B203" s="119"/>
      <c r="C203" s="119"/>
    </row>
    <row r="204" spans="1:3">
      <c r="A204" s="184"/>
      <c r="B204" s="119"/>
      <c r="C204" s="119"/>
    </row>
    <row r="205" spans="1:3">
      <c r="A205" s="184"/>
      <c r="B205" s="119"/>
      <c r="C205" s="119"/>
    </row>
    <row r="206" spans="1:3">
      <c r="A206" s="184"/>
      <c r="B206" s="119"/>
      <c r="C206" s="119"/>
    </row>
    <row r="207" spans="1:3">
      <c r="A207" s="184"/>
      <c r="B207" s="119"/>
      <c r="C207" s="119"/>
    </row>
    <row r="208" spans="1:3">
      <c r="A208" s="184"/>
      <c r="B208" s="119"/>
      <c r="C208" s="119"/>
    </row>
    <row r="209" spans="1:3">
      <c r="A209" s="184"/>
      <c r="B209" s="119"/>
      <c r="C209" s="119"/>
    </row>
    <row r="210" spans="1:3">
      <c r="A210" s="184"/>
      <c r="B210" s="119"/>
      <c r="C210" s="119"/>
    </row>
    <row r="211" spans="1:3">
      <c r="A211" s="184"/>
      <c r="B211" s="119"/>
      <c r="C211" s="119"/>
    </row>
    <row r="212" spans="1:3">
      <c r="A212" s="184"/>
      <c r="B212" s="119"/>
      <c r="C212" s="119"/>
    </row>
    <row r="213" spans="1:3">
      <c r="A213" s="184"/>
      <c r="B213" s="119"/>
      <c r="C213" s="119"/>
    </row>
    <row r="214" spans="1:3">
      <c r="A214" s="184"/>
      <c r="B214" s="119"/>
      <c r="C214" s="119"/>
    </row>
    <row r="215" spans="1:3">
      <c r="A215" s="184"/>
      <c r="B215" s="119"/>
      <c r="C215" s="119"/>
    </row>
    <row r="216" spans="1:3">
      <c r="A216" s="184"/>
      <c r="B216" s="119"/>
      <c r="C216" s="119"/>
    </row>
    <row r="217" spans="1:3">
      <c r="A217" s="184"/>
      <c r="B217" s="119"/>
      <c r="C217" s="119"/>
    </row>
    <row r="218" spans="1:3">
      <c r="A218" s="184"/>
      <c r="B218" s="119"/>
      <c r="C218" s="119"/>
    </row>
    <row r="219" spans="1:3">
      <c r="A219" s="184"/>
      <c r="B219" s="119"/>
      <c r="C219" s="119"/>
    </row>
    <row r="220" spans="1:3">
      <c r="A220" s="184"/>
      <c r="B220" s="119"/>
      <c r="C220" s="119"/>
    </row>
    <row r="221" spans="1:3">
      <c r="A221" s="184"/>
      <c r="B221" s="119"/>
      <c r="C221" s="119"/>
    </row>
    <row r="222" spans="1:3">
      <c r="A222" s="184"/>
      <c r="B222" s="119"/>
      <c r="C222" s="119"/>
    </row>
    <row r="223" spans="1:3">
      <c r="A223" s="184"/>
      <c r="B223" s="119"/>
      <c r="C223" s="119"/>
    </row>
    <row r="224" spans="1:3">
      <c r="A224" s="184"/>
      <c r="B224" s="119"/>
      <c r="C224" s="119"/>
    </row>
    <row r="225" spans="1:3">
      <c r="A225" s="184"/>
      <c r="B225" s="119"/>
      <c r="C225" s="119"/>
    </row>
    <row r="226" spans="1:3">
      <c r="A226" s="184"/>
      <c r="B226" s="119"/>
      <c r="C226" s="119"/>
    </row>
    <row r="227" spans="1:3">
      <c r="A227" s="184"/>
      <c r="B227" s="119"/>
      <c r="C227" s="119"/>
    </row>
    <row r="228" spans="1:3">
      <c r="A228" s="184"/>
      <c r="B228" s="119"/>
      <c r="C228" s="119"/>
    </row>
    <row r="229" spans="1:3">
      <c r="A229" s="184"/>
      <c r="B229" s="119"/>
      <c r="C229" s="119"/>
    </row>
    <row r="230" spans="1:3">
      <c r="A230" s="184"/>
      <c r="B230" s="119"/>
      <c r="C230" s="119"/>
    </row>
    <row r="231" spans="1:3">
      <c r="A231" s="184"/>
      <c r="B231" s="119"/>
      <c r="C231" s="119"/>
    </row>
    <row r="232" spans="1:3">
      <c r="A232" s="184"/>
      <c r="B232" s="119"/>
      <c r="C232" s="119"/>
    </row>
    <row r="233" spans="1:3">
      <c r="A233" s="184"/>
      <c r="B233" s="119"/>
      <c r="C233" s="119"/>
    </row>
  </sheetData>
  <sheetProtection selectLockedCells="1"/>
  <protectedRanges>
    <protectedRange sqref="C49" name="Tartomány4"/>
    <protectedRange sqref="C61:C62" name="Tartomány4_1"/>
  </protectedRanges>
  <mergeCells count="65">
    <mergeCell ref="D38:AA38"/>
    <mergeCell ref="AB38:AY38"/>
    <mergeCell ref="D44:AA44"/>
    <mergeCell ref="AB44:AY44"/>
    <mergeCell ref="AZ44:BE44"/>
    <mergeCell ref="A48:AA48"/>
    <mergeCell ref="A49:AA49"/>
    <mergeCell ref="AZ38:BE38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1:BE1"/>
    <mergeCell ref="A2:BE2"/>
    <mergeCell ref="A3:BE3"/>
    <mergeCell ref="A4:BE4"/>
    <mergeCell ref="A5:BE5"/>
    <mergeCell ref="AF8:AF9"/>
    <mergeCell ref="AG8:AG9"/>
    <mergeCell ref="R8:S8"/>
    <mergeCell ref="T8:T9"/>
    <mergeCell ref="U8:U9"/>
    <mergeCell ref="V8:W8"/>
    <mergeCell ref="AD8:AE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SZAK</vt:lpstr>
      <vt:lpstr>Vegyivédelmi_SPEC</vt:lpstr>
      <vt:lpstr>Tüzér_SPEC</vt:lpstr>
      <vt:lpstr>Harckocsizó_SPEC</vt:lpstr>
      <vt:lpstr>Felderítő_SPEC </vt:lpstr>
      <vt:lpstr>Lövész_SPEC</vt:lpstr>
      <vt:lpstr>Műszaki_SPEC </vt:lpstr>
      <vt:lpstr>Légvédelmi rakéta_SPEC  </vt:lpstr>
      <vt:lpstr>'Felderítő_SPEC '!Nyomtatási_terület</vt:lpstr>
      <vt:lpstr>Harckocsizó_SPEC!Nyomtatási_terület</vt:lpstr>
      <vt:lpstr>'Légvédelmi rakéta_SPEC  '!Nyomtatási_terület</vt:lpstr>
      <vt:lpstr>Lövész_SPEC!Nyomtatási_terület</vt:lpstr>
      <vt:lpstr>'Műszaki_SPEC '!Nyomtatási_terület</vt:lpstr>
      <vt:lpstr>SZAK!Nyomtatási_terület</vt:lpstr>
      <vt:lpstr>Tüzér_SPEC!Nyomtatási_terület</vt:lpstr>
      <vt:lpstr>Vegyivédelmi_SPEC!Nyomtatási_terület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Berek Tamás</cp:lastModifiedBy>
  <cp:lastPrinted>2017-04-05T11:21:06Z</cp:lastPrinted>
  <dcterms:created xsi:type="dcterms:W3CDTF">2013-03-06T07:49:00Z</dcterms:created>
  <dcterms:modified xsi:type="dcterms:W3CDTF">2023-06-28T15:24:35Z</dcterms:modified>
</cp:coreProperties>
</file>